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icgplc-my.sharepoint.com/personal/chris_woods_icgam_com/Documents/Documents/Shareholder Relations/2022 FY22Q3 results/"/>
    </mc:Choice>
  </mc:AlternateContent>
  <xr:revisionPtr revIDLastSave="0" documentId="14_{4EC4DCF5-5F9B-4747-9765-BF9FDDBB37F2}" xr6:coauthVersionLast="47" xr6:coauthVersionMax="47" xr10:uidLastSave="{00000000-0000-0000-0000-000000000000}"/>
  <bookViews>
    <workbookView xWindow="-110" yWindow="-110" windowWidth="29020" windowHeight="17500" xr2:uid="{0B379139-B16B-4DDF-99F0-9C824B98DB63}"/>
  </bookViews>
  <sheets>
    <sheet name="Cover" sheetId="6" r:id="rId1"/>
    <sheet name="Structured &amp; Private Equity" sheetId="1" r:id="rId2"/>
    <sheet name="Private Debt" sheetId="2" r:id="rId3"/>
    <sheet name="Real Assets" sheetId="3" r:id="rId4"/>
    <sheet name="Credit" sheetId="4" r:id="rId5"/>
    <sheet name="RE- Performance" sheetId="9" r:id="rId6"/>
    <sheet name="SPE- Performance" sheetId="7" r:id="rId7"/>
    <sheet name="PD-Performance" sheetId="8" r:id="rId8"/>
    <sheet name="Disclaimer" sheetId="5" r:id="rId9"/>
  </sheets>
  <definedNames>
    <definedName name="CIQWBGuid" hidden="1">"2e7cd6f7-1590-4b1a-bc80-4c7c12c95eec"</definedName>
    <definedName name="_xlnm.Print_Area" localSheetId="0">Cover!$A$1:$N$34</definedName>
    <definedName name="_xlnm.Print_Area" localSheetId="4">Credit!$A$1:$M$64</definedName>
    <definedName name="_xlnm.Print_Area" localSheetId="8">Disclaimer!$B$1:$P$22</definedName>
    <definedName name="_xlnm.Print_Area" localSheetId="7">'PD-Performance'!$B$1:$N$17</definedName>
    <definedName name="_xlnm.Print_Area" localSheetId="2">'Private Debt'!$B$1:$M$25</definedName>
    <definedName name="_xlnm.Print_Area" localSheetId="5">'RE- Performance'!$A$1:$N$26</definedName>
    <definedName name="_xlnm.Print_Area" localSheetId="6">'SPE- Performance'!$A$1:$N$28</definedName>
    <definedName name="_xlnm.Print_Area" localSheetId="1">'Structured &amp; Private Equity'!$B$1:$M$42</definedName>
    <definedName name="_xlnm.Print_Titles" localSheetId="4">Credit!$1:$3</definedName>
    <definedName name="_xlnm.Print_Titles" localSheetId="3">'Real Assets'!$1:$3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4" l="1"/>
  <c r="L13" i="2"/>
  <c r="M13" i="2"/>
  <c r="M60" i="4"/>
  <c r="L60" i="4"/>
  <c r="I60" i="4"/>
  <c r="I46" i="4"/>
  <c r="M46" i="4"/>
  <c r="L46" i="4"/>
  <c r="M24" i="4"/>
  <c r="M25" i="4" s="1"/>
  <c r="L24" i="4"/>
  <c r="M16" i="4"/>
  <c r="L16" i="4"/>
  <c r="M11" i="4"/>
  <c r="L11" i="4"/>
  <c r="I32" i="3"/>
  <c r="M18" i="3"/>
  <c r="L18" i="3"/>
  <c r="M12" i="3"/>
  <c r="L12" i="3"/>
  <c r="I24" i="2"/>
  <c r="M22" i="2"/>
  <c r="L22" i="2"/>
  <c r="M18" i="2"/>
  <c r="L18" i="2"/>
  <c r="L25" i="4" l="1"/>
  <c r="M24" i="2"/>
  <c r="I61" i="4"/>
  <c r="I63" i="4" s="1"/>
  <c r="M32" i="3"/>
  <c r="L61" i="4"/>
  <c r="M61" i="4"/>
  <c r="L32" i="3"/>
  <c r="L24" i="2"/>
  <c r="L63" i="4" l="1"/>
  <c r="M63" i="4"/>
</calcChain>
</file>

<file path=xl/sharedStrings.xml><?xml version="1.0" encoding="utf-8"?>
<sst xmlns="http://schemas.openxmlformats.org/spreadsheetml/2006/main" count="703" uniqueCount="200">
  <si>
    <t>Curr. (‘m)</t>
  </si>
  <si>
    <t>Fee basis</t>
  </si>
  <si>
    <t>Perf. Fee</t>
  </si>
  <si>
    <t>Fund Status</t>
  </si>
  <si>
    <t>Starts</t>
  </si>
  <si>
    <t>Ends</t>
  </si>
  <si>
    <t>European Corporate:</t>
  </si>
  <si>
    <t>European Fund 2006 B</t>
  </si>
  <si>
    <t>EUR</t>
  </si>
  <si>
    <t>-</t>
  </si>
  <si>
    <t>Realisation</t>
  </si>
  <si>
    <t>N/A</t>
  </si>
  <si>
    <t>Europe V</t>
  </si>
  <si>
    <t>Europe VI</t>
  </si>
  <si>
    <t>Europe VII</t>
  </si>
  <si>
    <t>Europe VIII</t>
  </si>
  <si>
    <t>Fundraising/ Investing</t>
  </si>
  <si>
    <t>Committed</t>
  </si>
  <si>
    <t>European Corporate: total</t>
  </si>
  <si>
    <t>Asia Pacific Corporate:</t>
  </si>
  <si>
    <t>USD</t>
  </si>
  <si>
    <t>Fund III</t>
  </si>
  <si>
    <t>Fund IV</t>
  </si>
  <si>
    <t>Investing</t>
  </si>
  <si>
    <t>Asia Pacific Corporate: total</t>
  </si>
  <si>
    <t>European Mid-Market</t>
  </si>
  <si>
    <t>European Mid-Market: total</t>
  </si>
  <si>
    <t>Recovery Funds:</t>
  </si>
  <si>
    <t>Recovery 2008 B</t>
  </si>
  <si>
    <t>Invested</t>
  </si>
  <si>
    <t>Recovery Fund II</t>
  </si>
  <si>
    <t>Recovery Funds: total</t>
  </si>
  <si>
    <t>Fund</t>
  </si>
  <si>
    <t>Strategic Equity:</t>
  </si>
  <si>
    <t>Fund II</t>
  </si>
  <si>
    <t>Strategic Equity: total</t>
  </si>
  <si>
    <t>ICG Enterprise Trust</t>
  </si>
  <si>
    <t>GBP</t>
  </si>
  <si>
    <t>Listed Investment Trust</t>
  </si>
  <si>
    <t>NAV</t>
  </si>
  <si>
    <t>ICG Enterprise Trust: total</t>
  </si>
  <si>
    <t>Mandates and Co-Investment Vehicles</t>
  </si>
  <si>
    <t>Structured and Private Equity: total</t>
  </si>
  <si>
    <t>Senior Debt Partners: total</t>
  </si>
  <si>
    <t>N. American Private Debt:</t>
  </si>
  <si>
    <t>Fund I</t>
  </si>
  <si>
    <t>N. American Private Debt: total</t>
  </si>
  <si>
    <t>Australian Loans:</t>
  </si>
  <si>
    <t>Australian Senior Loan Fund</t>
  </si>
  <si>
    <t>AUD</t>
  </si>
  <si>
    <t>Australian Loans: total</t>
  </si>
  <si>
    <t>Private Debt: total</t>
  </si>
  <si>
    <t>Real Estate Senior Debt :</t>
  </si>
  <si>
    <t>Senior Secured UK Property Debt</t>
  </si>
  <si>
    <t>Real Estate Senior Debt: total</t>
  </si>
  <si>
    <t>Real Estate Partnership Capital:</t>
  </si>
  <si>
    <t>Fund V*</t>
  </si>
  <si>
    <t>Real Estate Partnership Capital: total</t>
  </si>
  <si>
    <t>Real Estate Development:</t>
  </si>
  <si>
    <t>Real Estate Development: total</t>
  </si>
  <si>
    <t>Sale and Leaseback:</t>
  </si>
  <si>
    <t>Sale and Leaseback: total</t>
  </si>
  <si>
    <t>Infrastructure Equity:</t>
  </si>
  <si>
    <t>Infrastructure Equity: total</t>
  </si>
  <si>
    <t>Infrastructure : total</t>
  </si>
  <si>
    <t>Real Assets: total</t>
  </si>
  <si>
    <t>Syndicated Loans:</t>
  </si>
  <si>
    <t>Eurocredit Investment I</t>
  </si>
  <si>
    <t>Senior Secured Credit Fund</t>
  </si>
  <si>
    <t>Open ended</t>
  </si>
  <si>
    <t>Global Loan Fund</t>
  </si>
  <si>
    <t>European Senior Loan Fund</t>
  </si>
  <si>
    <t>Syndicated Loans: total</t>
  </si>
  <si>
    <t>Structured Credit:</t>
  </si>
  <si>
    <t>Alternative Credit Fund</t>
  </si>
  <si>
    <t>Structured Special Opportunities</t>
  </si>
  <si>
    <t>Structured Credit: total</t>
  </si>
  <si>
    <t>Secured Finance:</t>
  </si>
  <si>
    <t>ICG Secured Finance Fund</t>
  </si>
  <si>
    <t>Secured Finance: total</t>
  </si>
  <si>
    <t>Multi-Asset Credit:</t>
  </si>
  <si>
    <t>Total Credit Fund</t>
  </si>
  <si>
    <t xml:space="preserve">Edison Total Credit </t>
  </si>
  <si>
    <t>Global Total Credit</t>
  </si>
  <si>
    <t>Multi-Asset Credit: total</t>
  </si>
  <si>
    <t>Liquid Credit: total</t>
  </si>
  <si>
    <t>US CLOs:</t>
  </si>
  <si>
    <t>ICG US CLO 2014-1</t>
  </si>
  <si>
    <t>ICG US CLO 2014-2</t>
  </si>
  <si>
    <t>ICG US CLO 2014-3</t>
  </si>
  <si>
    <t>ICG US CLO 2015-1</t>
  </si>
  <si>
    <t>ICG US CLO 2015-2</t>
  </si>
  <si>
    <t>ICG US CLO 2016-1</t>
  </si>
  <si>
    <t>ICG US CLO 2017-1</t>
  </si>
  <si>
    <t xml:space="preserve">ICG US CLO 2017-2 </t>
  </si>
  <si>
    <t>ICG US CLO 2018-1</t>
  </si>
  <si>
    <t>ICG US CLO 2018-2</t>
  </si>
  <si>
    <t>ICG US CLO 2018-3</t>
  </si>
  <si>
    <t>ICG US CLO 2019-1</t>
  </si>
  <si>
    <t>ICG US CLO 2020-1</t>
  </si>
  <si>
    <t>ICG US CLO 2021-1</t>
  </si>
  <si>
    <t>ICG US CLO 2021-2</t>
  </si>
  <si>
    <t>US CLOs: total</t>
  </si>
  <si>
    <t>European CLOs:</t>
  </si>
  <si>
    <t>St Pauls III</t>
  </si>
  <si>
    <t>St Pauls IV</t>
  </si>
  <si>
    <t>St Pauls VII</t>
  </si>
  <si>
    <t>St Pauls VIII</t>
  </si>
  <si>
    <t>St Pauls IX</t>
  </si>
  <si>
    <t>St Pauls X</t>
  </si>
  <si>
    <t>St Pauls XI</t>
  </si>
  <si>
    <t>St Pauls XII</t>
  </si>
  <si>
    <t>ICG Euro CLO 2021-1</t>
  </si>
  <si>
    <t>European CLOs: total</t>
  </si>
  <si>
    <t>CLOs: total</t>
  </si>
  <si>
    <t>Credit: total</t>
  </si>
  <si>
    <t>Other Balance Sheet Investments</t>
  </si>
  <si>
    <t>20% share of 20% fee. Hurdle: 8%</t>
  </si>
  <si>
    <t>20% share of 20% fee. Hurdle: 7%</t>
  </si>
  <si>
    <t xml:space="preserve">20% share of 12.5% fee. Hurdle: 8%-20%  20% share of 15% fee. Hurdle:20% </t>
  </si>
  <si>
    <t>20% share of 12.5% fee. Hurdle: 8%</t>
  </si>
  <si>
    <t>20% share of 20% fee. 
Hurdle: 8%</t>
  </si>
  <si>
    <t>50% or 100% of 10% subject to an 8% 
compound return</t>
  </si>
  <si>
    <t>Structured and Private Equity</t>
  </si>
  <si>
    <r>
      <t>TP AUM</t>
    </r>
    <r>
      <rPr>
        <b/>
        <vertAlign val="superscript"/>
        <sz val="8"/>
        <color theme="0"/>
        <rFont val="Calibri"/>
        <family val="2"/>
        <scheme val="minor"/>
      </rPr>
      <t>1</t>
    </r>
  </si>
  <si>
    <r>
      <t>ICG</t>
    </r>
    <r>
      <rPr>
        <b/>
        <vertAlign val="superscript"/>
        <sz val="8"/>
        <color theme="0"/>
        <rFont val="Calibri"/>
        <family val="2"/>
        <scheme val="minor"/>
      </rPr>
      <t>2</t>
    </r>
  </si>
  <si>
    <r>
      <t>ICG drawn</t>
    </r>
    <r>
      <rPr>
        <b/>
        <vertAlign val="superscript"/>
        <sz val="8"/>
        <color theme="0"/>
        <rFont val="Calibri"/>
        <family val="2"/>
        <scheme val="minor"/>
      </rPr>
      <t>3</t>
    </r>
    <r>
      <rPr>
        <b/>
        <sz val="8"/>
        <color theme="0"/>
        <rFont val="Calibri"/>
        <family val="2"/>
        <scheme val="minor"/>
      </rPr>
      <t xml:space="preserve">
(£m)</t>
    </r>
  </si>
  <si>
    <t>Private Debt</t>
  </si>
  <si>
    <t>Real Assets</t>
  </si>
  <si>
    <t>Credit</t>
  </si>
  <si>
    <t>The materials being provided to you are intended only for informational purposes and convenient reference and may not be relied upon for any purpose. This information is not intended to provide, and should not be relied upon, for accounting, legal, tax advice or investment recommendations although information has been obtained from and is based upon sources that Intermediate Capital Group plc (“ICG plc") considers reliable, we do not guarantee its accuracy and it may be incomplete or condensed. All opinions, projections and estimates constitute the judgment of ICG plc as of the date of the materials and are subject to change without notice. ICG plc disclaims and hereby excludes _x000B_all liability and therefore accepts no responsibility for any loss (whether direct or indirect) arising for any action taken or not taken by anyone using the information contained therein. These materials are not intended as an offer or solicitation with respect to the purchase or sale of any security or investment interest and may not be relied upon in evaluating the merits of investing in any investment interests. These materials are not intended for distribution to, or use by any person or entity in any jurisdiction or country where such distribution or use would be contrary to local law or regulation. Neither ICG plc or any of its affiliates makes any representation or warranty, express or implied as to the accuracy or completeness of the information contained herein, and nothing contained herein shall be relied upon as a promise or representation whether as to past or future performance. 
These materials (including their contents) are confidential, being for use only by the persons to whom they are issued. Distribution of these materials to any person other _x000B_than the person to whom this information was originally delivered and to such person’s advisors is unauthorised and any reproduction of these materials, in whole or in part, or the disclosure of any of their contents, without the prior consent of ICG plc or its affiliates is prohibited. This communication is limited to and directed to those persons invited to the presentation. It is therefore only directed at professional clients, as defined by the financial conduct authority. Any other persons should not seek to rely upon the information contained herein. Collective investment schemes referred to herein are not regulated for the purposes of the UK’s financial services and markets act 2000 _x000B_and are not available to members of the general public. ICG plc is authorised and regulated in the united kingdom by the financial conduct authority. 
These materials are not for publication, release or distribution in and may not be taken or transmitted into the united states of America, Canada, Japan, South Africa or Australia and may not be copied, forwarded, distributed or transmitted in or into the united states of America, Canada, Japan or Australia or any other jurisdiction where _x000B_to do so would be unlawful. The distribution of these materials in any other jurisdictions may be restricted by law and persons into whose possession these materials come should inform themselves about, and observe any such restrictions. Any failure to comply with such restrictions may constitute a violation of the laws of the United States, Canada, Japan or Australia or any other such jurisdiction. 
These materials do not and are not intended to constitute, and should not be construed as, an offer, inducement, invitation or commitment to purchase, subscribe to, _x000B_provide or sell any securities, services or products of ICG plc in any jurisdiction or to provide any recommendations for financial, securities, investment or other advice _x000B_or to take any decision. </t>
  </si>
  <si>
    <t>Disclaimer</t>
  </si>
  <si>
    <t>Senior Debt Partners*:</t>
  </si>
  <si>
    <t>20% share of 20% fee.Hurdle: 8%</t>
  </si>
  <si>
    <t>Fund VI*</t>
  </si>
  <si>
    <t xml:space="preserve"> St Pauls II</t>
  </si>
  <si>
    <t xml:space="preserve"> St Pauls V</t>
  </si>
  <si>
    <t xml:space="preserve"> St Pauls VI</t>
  </si>
  <si>
    <t>ICG Enterprise Trust**</t>
  </si>
  <si>
    <t>20% share of 15% fee. 
Hurdle: 7%</t>
  </si>
  <si>
    <t>20% share of 15% fee. Hurdle: 4%-7%
20% share of 20% fee. Hurdle: 7%</t>
  </si>
  <si>
    <t>20% share of 20% fee. 
Hurdle: 6%</t>
  </si>
  <si>
    <r>
      <t>AUM</t>
    </r>
    <r>
      <rPr>
        <b/>
        <vertAlign val="superscript"/>
        <sz val="9.1999999999999993"/>
        <color theme="0"/>
        <rFont val="Calibri"/>
        <family val="2"/>
      </rPr>
      <t>4</t>
    </r>
  </si>
  <si>
    <r>
      <t>FE AUM</t>
    </r>
    <r>
      <rPr>
        <b/>
        <vertAlign val="superscript"/>
        <sz val="9.1999999999999993"/>
        <color theme="0"/>
        <rFont val="Calibri"/>
        <family val="2"/>
      </rPr>
      <t>4</t>
    </r>
  </si>
  <si>
    <r>
      <t>Invested</t>
    </r>
    <r>
      <rPr>
        <vertAlign val="superscript"/>
        <sz val="8"/>
        <color rgb="FF000000"/>
        <rFont val="Calibri"/>
        <family val="2"/>
        <scheme val="minor"/>
      </rPr>
      <t>5</t>
    </r>
  </si>
  <si>
    <r>
      <t>AUM</t>
    </r>
    <r>
      <rPr>
        <b/>
        <vertAlign val="superscript"/>
        <sz val="8"/>
        <color theme="0"/>
        <rFont val="Calibri"/>
        <family val="2"/>
      </rPr>
      <t>4</t>
    </r>
  </si>
  <si>
    <r>
      <t>FE AUM</t>
    </r>
    <r>
      <rPr>
        <b/>
        <vertAlign val="superscript"/>
        <sz val="8"/>
        <color theme="0"/>
        <rFont val="Calibri"/>
        <family val="2"/>
      </rPr>
      <t>4</t>
    </r>
  </si>
  <si>
    <t>420*</t>
  </si>
  <si>
    <t>Fundraising / Investing</t>
  </si>
  <si>
    <t>20% share of 5% fee. Hurdle: 8%</t>
  </si>
  <si>
    <t>Japan</t>
  </si>
  <si>
    <t>NA</t>
  </si>
  <si>
    <t>JPY</t>
  </si>
  <si>
    <t>Europe Mid-Market</t>
  </si>
  <si>
    <t>LP Secondaries</t>
  </si>
  <si>
    <t>LP Secondaries***</t>
  </si>
  <si>
    <t>Fundraising</t>
  </si>
  <si>
    <t xml:space="preserve"> * Estimated ICG plc commitment. Subject to final terms to be agreed upon final close. 
** ICG Enterprise Trust is a listed vehicle and total commitment is equal to third-party AUM. It does not charge a management fee on ICG or Graphite investments, which equate to &gt;20% of the total Portfolio value. 
***LP Secondaries first close was on 18 March 2022, and the fund is still fundraising. It has been included for completeness of AUM data. 1 At final close (or most recent close for those funds still in fundraising); 2 ICG Commitment; 3 Drawn ICG balance sheet commitment at fair value as at 31 March 2022; 4 Contribution to third-party AUM and third-party fee-earning AUM as at 31 March 2022; 5 Charged fees on committed capital at inception and switched to charging on invested capital once a subsequent vintage was raised, in line with market practice.</t>
  </si>
  <si>
    <t>Fund III B</t>
  </si>
  <si>
    <t>Fund III C</t>
  </si>
  <si>
    <t>Fund IV A</t>
  </si>
  <si>
    <t>Fund IV B</t>
  </si>
  <si>
    <t>Fund IV C</t>
  </si>
  <si>
    <t>N/A - IP still active</t>
  </si>
  <si>
    <t xml:space="preserve">N/A </t>
  </si>
  <si>
    <t>Fund V</t>
  </si>
  <si>
    <t>TBC</t>
  </si>
  <si>
    <t>Longbow Development Fund (1)</t>
  </si>
  <si>
    <t>1% drawn, 0.5% undrawn loan facilities</t>
  </si>
  <si>
    <t>European High Yield Fund</t>
  </si>
  <si>
    <t>20% of return on capital</t>
  </si>
  <si>
    <t>ICG US CLO 2021-3</t>
  </si>
  <si>
    <t>ICG US CLO 2021-4</t>
  </si>
  <si>
    <t>Redeemed</t>
  </si>
  <si>
    <t>1 At final close (or most recent close for those funds still in fundraising); 2 ICG Commitment; 3 Drawn ICG balance sheet commitment at fair value as at 31 March 2022; 4 Contribution to third-party AUM and third-party fee-earning AUM as at 31 March 2022.</t>
  </si>
  <si>
    <t>Cost of Investments</t>
  </si>
  <si>
    <t>Value of Investments (fund currency)</t>
  </si>
  <si>
    <t>Gross Client Returns</t>
  </si>
  <si>
    <t>Net DPI</t>
  </si>
  <si>
    <t xml:space="preserve">Total </t>
  </si>
  <si>
    <t xml:space="preserve">Realised </t>
  </si>
  <si>
    <t>Remaining</t>
  </si>
  <si>
    <t>Total MOIC</t>
  </si>
  <si>
    <t>Realised MOIC</t>
  </si>
  <si>
    <t>Unrealised MOIC</t>
  </si>
  <si>
    <t>IRR</t>
  </si>
  <si>
    <t>1.35x</t>
  </si>
  <si>
    <t>&gt;100%</t>
  </si>
  <si>
    <t>LP Secondaries: total</t>
  </si>
  <si>
    <t>Fund III A</t>
  </si>
  <si>
    <t>Real Estate Senior Debt:</t>
  </si>
  <si>
    <t>Fund VI</t>
  </si>
  <si>
    <t>Longbow Development Fund (I)</t>
  </si>
  <si>
    <t>Longbow Development Fund (II)</t>
  </si>
  <si>
    <t>Infrastructure Equity</t>
  </si>
  <si>
    <t>20% share of 15% fee. Hurdle: 8%; and 20% share of 20% fee. Hurdle: 20%</t>
  </si>
  <si>
    <t>Senior Debt Partners:</t>
  </si>
  <si>
    <t>1 At final close (or most recent close for those funds still in fundraising); 2 ICG Commitment; 3 Drawn ICG balance sheet commitment at fair value as at 30 September 2021; 4 Contribution to third-party AUM and third-party fee-earning AUM as at 31 March 2022.</t>
  </si>
  <si>
    <t>* Third-party fee-earning AUM excludes undrawn commitments.
1 At final close (or most recent close for those funds still in fundraising); 2 ICG Commitment; 3 Drawn ICG balance sheet commitment at fair value as at 31 March 2022; 4 Contribution to third-party AUM and third-party fee-earning AUM as at 31 March 2022.</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</si>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</sst>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0\x"/>
    <numFmt numFmtId="166" formatCode="0.0\x"/>
  </numFmts>
  <fonts count="24" x14ac:knownFonts="1">
    <font>
      <sz val="11"/>
      <color theme="1"/>
      <name val="Calibri"/>
      <family val="2"/>
      <scheme val="minor"/>
    </font>
    <font>
      <sz val="11"/>
      <color theme="1"/>
      <name val="Calibri"/>
      <family val="2"/>
      <scheme val="minor"/>
    </font>
    <font>
      <sz val="10"/>
      <color theme="1"/>
      <name val="Calibri"/>
      <family val="2"/>
      <scheme val="minor"/>
    </font>
    <font>
      <b/>
      <sz val="8"/>
      <color theme="0"/>
      <name val="Calibri"/>
      <family val="2"/>
      <scheme val="minor"/>
    </font>
    <font>
      <b/>
      <vertAlign val="superscript"/>
      <sz val="8"/>
      <color theme="0"/>
      <name val="Calibri"/>
      <family val="2"/>
      <scheme val="minor"/>
    </font>
    <font>
      <b/>
      <sz val="8"/>
      <color theme="4" tint="-0.499984740745262"/>
      <name val="Calibri"/>
      <family val="2"/>
      <scheme val="minor"/>
    </font>
    <font>
      <sz val="18"/>
      <name val="Calibri"/>
      <family val="2"/>
      <scheme val="minor"/>
    </font>
    <font>
      <sz val="8"/>
      <color rgb="FF000000"/>
      <name val="Calibri"/>
      <family val="2"/>
      <scheme val="minor"/>
    </font>
    <font>
      <vertAlign val="superscript"/>
      <sz val="8"/>
      <color rgb="FF000000"/>
      <name val="Calibri"/>
      <family val="2"/>
      <scheme val="minor"/>
    </font>
    <font>
      <sz val="8"/>
      <color rgb="FF3397CF"/>
      <name val="Calibri"/>
      <family val="2"/>
      <scheme val="minor"/>
    </font>
    <font>
      <b/>
      <sz val="8"/>
      <color rgb="FF000000"/>
      <name val="Calibri"/>
      <family val="2"/>
      <scheme val="minor"/>
    </font>
    <font>
      <b/>
      <sz val="8"/>
      <color rgb="FF3397CF"/>
      <name val="Calibri"/>
      <family val="2"/>
      <scheme val="minor"/>
    </font>
    <font>
      <sz val="8"/>
      <color rgb="FF494949"/>
      <name val="Calibri"/>
      <family val="2"/>
      <scheme val="minor"/>
    </font>
    <font>
      <b/>
      <sz val="8"/>
      <color rgb="FFFFFFFF"/>
      <name val="Calibri"/>
      <family val="2"/>
      <scheme val="minor"/>
    </font>
    <font>
      <sz val="8"/>
      <color theme="1"/>
      <name val="Calibri"/>
      <family val="2"/>
      <scheme val="minor"/>
    </font>
    <font>
      <b/>
      <sz val="8"/>
      <color theme="1"/>
      <name val="Calibri"/>
      <family val="2"/>
      <scheme val="minor"/>
    </font>
    <font>
      <sz val="8"/>
      <name val="Calibri"/>
      <family val="2"/>
      <scheme val="minor"/>
    </font>
    <font>
      <b/>
      <sz val="8"/>
      <name val="Calibri"/>
      <family val="2"/>
      <scheme val="minor"/>
    </font>
    <font>
      <b/>
      <sz val="11"/>
      <color theme="6" tint="-0.499984740745262"/>
      <name val="Calibri"/>
      <family val="2"/>
      <scheme val="minor"/>
    </font>
    <font>
      <sz val="8"/>
      <color rgb="FFFFFFFF"/>
      <name val="Calibri"/>
      <family val="2"/>
      <scheme val="minor"/>
    </font>
    <font>
      <b/>
      <sz val="10"/>
      <color theme="6" tint="-0.499984740745262"/>
      <name val="Calibri"/>
      <family val="2"/>
      <scheme val="minor"/>
    </font>
    <font>
      <b/>
      <vertAlign val="superscript"/>
      <sz val="9.1999999999999993"/>
      <color theme="0"/>
      <name val="Calibri"/>
      <family val="2"/>
    </font>
    <font>
      <b/>
      <vertAlign val="superscript"/>
      <sz val="8"/>
      <color theme="0"/>
      <name val="Calibri"/>
      <family val="2"/>
    </font>
    <font>
      <i/>
      <sz val="8"/>
      <color theme="1"/>
      <name val="Calibri"/>
      <family val="2"/>
      <scheme val="minor"/>
    </font>
  </fonts>
  <fills count="6">
    <fill>
      <patternFill patternType="none"/>
    </fill>
    <fill>
      <patternFill patternType="gray125"/>
    </fill>
    <fill>
      <patternFill patternType="solid">
        <fgColor rgb="FFD9D9D9"/>
        <bgColor indexed="64"/>
      </patternFill>
    </fill>
    <fill>
      <patternFill patternType="solid">
        <fgColor rgb="FFDBDBDB"/>
        <bgColor indexed="64"/>
      </patternFill>
    </fill>
    <fill>
      <patternFill patternType="solid">
        <fgColor rgb="FF33626D"/>
        <bgColor indexed="64"/>
      </patternFill>
    </fill>
    <fill>
      <patternFill patternType="solid">
        <fgColor theme="0" tint="-0.14999847407452621"/>
        <bgColor indexed="64"/>
      </patternFill>
    </fill>
  </fills>
  <borders count="30">
    <border>
      <left/>
      <right/>
      <top/>
      <bottom/>
      <diagonal/>
    </border>
    <border>
      <left/>
      <right/>
      <top/>
      <bottom style="thin">
        <color theme="0"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theme="0" tint="-0.34998626667073579"/>
      </bottom>
      <diagonal/>
    </border>
    <border>
      <left/>
      <right style="thin">
        <color indexed="64"/>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top style="thin">
        <color theme="0" tint="-0.34998626667073579"/>
      </top>
      <bottom/>
      <diagonal/>
    </border>
    <border>
      <left/>
      <right/>
      <top style="thin">
        <color theme="0" tint="-0.34998626667073579"/>
      </top>
      <bottom/>
      <diagonal/>
    </border>
    <border>
      <left/>
      <right style="thin">
        <color indexed="64"/>
      </right>
      <top style="thin">
        <color theme="0" tint="-0.34998626667073579"/>
      </top>
      <bottom/>
      <diagonal/>
    </border>
    <border>
      <left/>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indexed="64"/>
      </right>
      <top style="thin">
        <color indexed="64"/>
      </top>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rgb="FF003B49"/>
      </left>
      <right/>
      <top/>
      <bottom/>
      <diagonal/>
    </border>
    <border>
      <left/>
      <right style="thin">
        <color rgb="FF003B49"/>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03">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5" fillId="0" borderId="1" xfId="0" applyFont="1" applyBorder="1" applyAlignment="1">
      <alignment horizontal="right" vertical="center" wrapText="1" readingOrder="1"/>
    </xf>
    <xf numFmtId="0" fontId="5" fillId="0" borderId="1" xfId="0" applyFont="1" applyBorder="1" applyAlignment="1">
      <alignment horizontal="left" vertical="center" wrapText="1" readingOrder="1"/>
    </xf>
    <xf numFmtId="0" fontId="6" fillId="0" borderId="1" xfId="0" applyFont="1" applyBorder="1" applyAlignment="1">
      <alignment horizontal="right" vertical="center" wrapText="1"/>
    </xf>
    <xf numFmtId="0" fontId="6" fillId="0" borderId="10" xfId="0" applyFont="1" applyBorder="1" applyAlignment="1">
      <alignment horizontal="right" vertical="center" wrapText="1"/>
    </xf>
    <xf numFmtId="0" fontId="7" fillId="0" borderId="1" xfId="0" applyFont="1" applyBorder="1" applyAlignment="1">
      <alignment horizontal="right" vertical="center" wrapText="1" readingOrder="1"/>
    </xf>
    <xf numFmtId="164" fontId="7" fillId="0" borderId="1" xfId="1" applyNumberFormat="1" applyFont="1" applyBorder="1" applyAlignment="1">
      <alignment horizontal="right" vertical="center" wrapText="1" readingOrder="1"/>
    </xf>
    <xf numFmtId="10" fontId="7" fillId="0" borderId="1" xfId="0" applyNumberFormat="1" applyFont="1" applyBorder="1" applyAlignment="1">
      <alignment horizontal="right" vertical="center" wrapText="1" readingOrder="1"/>
    </xf>
    <xf numFmtId="164" fontId="9" fillId="0" borderId="1" xfId="1" applyNumberFormat="1" applyFont="1" applyBorder="1" applyAlignment="1">
      <alignment horizontal="right" vertical="center" wrapText="1" readingOrder="1"/>
    </xf>
    <xf numFmtId="164" fontId="9" fillId="0" borderId="10" xfId="1" applyNumberFormat="1" applyFont="1" applyBorder="1" applyAlignment="1">
      <alignment horizontal="right" vertical="center" wrapText="1" readingOrder="1"/>
    </xf>
    <xf numFmtId="17" fontId="7" fillId="0" borderId="1" xfId="0" applyNumberFormat="1" applyFont="1" applyBorder="1" applyAlignment="1">
      <alignment horizontal="right" vertical="center" wrapText="1" readingOrder="1"/>
    </xf>
    <xf numFmtId="0" fontId="7" fillId="0" borderId="0" xfId="0" applyFont="1" applyAlignment="1">
      <alignment horizontal="right" vertical="center" wrapText="1" readingOrder="1"/>
    </xf>
    <xf numFmtId="17" fontId="7" fillId="0" borderId="0" xfId="0" applyNumberFormat="1" applyFont="1" applyAlignment="1">
      <alignment horizontal="right" vertical="center" wrapText="1" readingOrder="1"/>
    </xf>
    <xf numFmtId="164" fontId="7" fillId="0" borderId="0" xfId="1" applyNumberFormat="1" applyFont="1" applyBorder="1" applyAlignment="1">
      <alignment horizontal="right" vertical="center" wrapText="1" readingOrder="1"/>
    </xf>
    <xf numFmtId="164" fontId="9" fillId="0" borderId="0" xfId="1" applyNumberFormat="1" applyFont="1" applyBorder="1" applyAlignment="1">
      <alignment horizontal="right" vertical="center" wrapText="1" readingOrder="1"/>
    </xf>
    <xf numFmtId="164" fontId="9" fillId="0" borderId="8" xfId="1" applyNumberFormat="1" applyFont="1" applyBorder="1" applyAlignment="1">
      <alignment horizontal="right" vertical="center" wrapText="1" readingOrder="1"/>
    </xf>
    <xf numFmtId="0" fontId="10" fillId="2" borderId="3" xfId="0" applyFont="1" applyFill="1" applyBorder="1" applyAlignment="1">
      <alignment horizontal="right" vertical="center" wrapText="1" readingOrder="1"/>
    </xf>
    <xf numFmtId="0" fontId="10" fillId="2" borderId="3" xfId="0" applyFont="1" applyFill="1" applyBorder="1" applyAlignment="1">
      <alignment horizontal="left" vertical="center" wrapText="1" readingOrder="1"/>
    </xf>
    <xf numFmtId="164" fontId="10" fillId="2" borderId="3" xfId="1" applyNumberFormat="1" applyFont="1" applyFill="1" applyBorder="1" applyAlignment="1">
      <alignment horizontal="right" vertical="center" wrapText="1" readingOrder="1"/>
    </xf>
    <xf numFmtId="164" fontId="11" fillId="2" borderId="3" xfId="1" applyNumberFormat="1" applyFont="1" applyFill="1" applyBorder="1" applyAlignment="1">
      <alignment horizontal="right" vertical="center" wrapText="1" readingOrder="1"/>
    </xf>
    <xf numFmtId="164" fontId="11" fillId="2" borderId="4" xfId="1" applyNumberFormat="1" applyFont="1" applyFill="1" applyBorder="1" applyAlignment="1">
      <alignment horizontal="right" vertical="center" wrapText="1" readingOrder="1"/>
    </xf>
    <xf numFmtId="0" fontId="5" fillId="0" borderId="15" xfId="0" applyFont="1" applyBorder="1" applyAlignment="1">
      <alignment horizontal="right" vertical="center" wrapText="1" readingOrder="1"/>
    </xf>
    <xf numFmtId="0" fontId="5" fillId="0" borderId="15" xfId="0" applyFont="1" applyBorder="1" applyAlignment="1">
      <alignment horizontal="left" vertical="center" wrapText="1" readingOrder="1"/>
    </xf>
    <xf numFmtId="0" fontId="7" fillId="0" borderId="18" xfId="0" applyFont="1" applyBorder="1" applyAlignment="1">
      <alignment horizontal="right" vertical="center" wrapText="1" readingOrder="1"/>
    </xf>
    <xf numFmtId="164" fontId="7" fillId="0" borderId="18" xfId="1" applyNumberFormat="1" applyFont="1" applyBorder="1" applyAlignment="1">
      <alignment horizontal="right" vertical="center" wrapText="1" readingOrder="1"/>
    </xf>
    <xf numFmtId="164" fontId="9" fillId="0" borderId="18" xfId="1" applyNumberFormat="1" applyFont="1" applyBorder="1" applyAlignment="1">
      <alignment horizontal="right" vertical="center" wrapText="1" readingOrder="1"/>
    </xf>
    <xf numFmtId="164" fontId="9" fillId="0" borderId="19" xfId="1" applyNumberFormat="1" applyFont="1" applyBorder="1" applyAlignment="1">
      <alignment horizontal="right" vertical="center" wrapText="1" readingOrder="1"/>
    </xf>
    <xf numFmtId="0" fontId="10" fillId="3" borderId="3" xfId="0" applyFont="1" applyFill="1" applyBorder="1" applyAlignment="1">
      <alignment horizontal="right" vertical="center" wrapText="1" readingOrder="1"/>
    </xf>
    <xf numFmtId="0" fontId="10" fillId="3" borderId="3" xfId="0" applyFont="1" applyFill="1" applyBorder="1" applyAlignment="1">
      <alignment horizontal="left" vertical="center" wrapText="1" readingOrder="1"/>
    </xf>
    <xf numFmtId="164" fontId="10" fillId="3" borderId="3" xfId="1" applyNumberFormat="1" applyFont="1" applyFill="1" applyBorder="1" applyAlignment="1">
      <alignment horizontal="right" vertical="center" wrapText="1" readingOrder="1"/>
    </xf>
    <xf numFmtId="164" fontId="11" fillId="3" borderId="3" xfId="1" applyNumberFormat="1" applyFont="1" applyFill="1" applyBorder="1" applyAlignment="1">
      <alignment horizontal="right" vertical="center" wrapText="1" readingOrder="1"/>
    </xf>
    <xf numFmtId="164" fontId="11" fillId="3" borderId="4" xfId="1" applyNumberFormat="1" applyFont="1" applyFill="1" applyBorder="1" applyAlignment="1">
      <alignment horizontal="right" vertical="center" wrapText="1" readingOrder="1"/>
    </xf>
    <xf numFmtId="0" fontId="5" fillId="0" borderId="6" xfId="0" applyFont="1" applyBorder="1" applyAlignment="1">
      <alignment horizontal="right" vertical="center" wrapText="1" readingOrder="1"/>
    </xf>
    <xf numFmtId="0" fontId="6" fillId="0" borderId="0" xfId="0" applyFont="1" applyAlignment="1">
      <alignment horizontal="right" vertical="center" wrapText="1"/>
    </xf>
    <xf numFmtId="0" fontId="10" fillId="3" borderId="3" xfId="0" applyFont="1" applyFill="1" applyBorder="1" applyAlignment="1">
      <alignment vertical="center" wrapText="1" readingOrder="1"/>
    </xf>
    <xf numFmtId="17" fontId="7" fillId="0" borderId="18" xfId="0" applyNumberFormat="1" applyFont="1" applyBorder="1" applyAlignment="1">
      <alignment horizontal="right" vertical="center" wrapText="1" readingOrder="1"/>
    </xf>
    <xf numFmtId="0" fontId="5" fillId="0" borderId="15" xfId="0" applyFont="1" applyBorder="1" applyAlignment="1">
      <alignment vertical="center" wrapText="1" readingOrder="1"/>
    </xf>
    <xf numFmtId="0" fontId="12" fillId="0" borderId="15" xfId="0" applyFont="1" applyBorder="1" applyAlignment="1">
      <alignment horizontal="right" vertical="center" wrapText="1" readingOrder="1"/>
    </xf>
    <xf numFmtId="0" fontId="12" fillId="0" borderId="15" xfId="0" applyFont="1" applyBorder="1" applyAlignment="1">
      <alignment vertical="center" wrapText="1" readingOrder="1"/>
    </xf>
    <xf numFmtId="164" fontId="7" fillId="0" borderId="15" xfId="1" applyNumberFormat="1" applyFont="1" applyBorder="1" applyAlignment="1">
      <alignment horizontal="right" vertical="center" wrapText="1" readingOrder="1"/>
    </xf>
    <xf numFmtId="164" fontId="9" fillId="0" borderId="15" xfId="1" applyNumberFormat="1" applyFont="1" applyBorder="1" applyAlignment="1">
      <alignment horizontal="right" vertical="center" wrapText="1" readingOrder="1"/>
    </xf>
    <xf numFmtId="164" fontId="9" fillId="0" borderId="16" xfId="1" applyNumberFormat="1" applyFont="1" applyBorder="1" applyAlignment="1">
      <alignment horizontal="right" vertical="center" wrapText="1" readingOrder="1"/>
    </xf>
    <xf numFmtId="0" fontId="13" fillId="4" borderId="24" xfId="0" applyFont="1" applyFill="1" applyBorder="1" applyAlignment="1">
      <alignment horizontal="right" vertical="center" wrapText="1" readingOrder="1"/>
    </xf>
    <xf numFmtId="0" fontId="13" fillId="4" borderId="24" xfId="0" applyFont="1" applyFill="1" applyBorder="1" applyAlignment="1">
      <alignment vertical="center" wrapText="1" readingOrder="1"/>
    </xf>
    <xf numFmtId="0" fontId="6" fillId="4" borderId="12" xfId="0" applyFont="1" applyFill="1" applyBorder="1" applyAlignment="1">
      <alignment horizontal="right" vertical="center" wrapText="1"/>
    </xf>
    <xf numFmtId="164" fontId="13" fillId="4" borderId="12" xfId="1" applyNumberFormat="1" applyFont="1" applyFill="1" applyBorder="1" applyAlignment="1">
      <alignment horizontal="right" vertical="center" wrapText="1" readingOrder="1"/>
    </xf>
    <xf numFmtId="164" fontId="13" fillId="4" borderId="13" xfId="1" applyNumberFormat="1" applyFont="1" applyFill="1" applyBorder="1" applyAlignment="1">
      <alignment horizontal="right" vertical="center" wrapText="1" readingOrder="1"/>
    </xf>
    <xf numFmtId="0" fontId="14" fillId="0" borderId="0" xfId="0" applyFont="1" applyAlignment="1">
      <alignment vertical="center"/>
    </xf>
    <xf numFmtId="0" fontId="14" fillId="0" borderId="0" xfId="0" applyFont="1" applyAlignment="1">
      <alignment horizontal="right" vertical="center"/>
    </xf>
    <xf numFmtId="0" fontId="15" fillId="0" borderId="0" xfId="0" applyFont="1" applyAlignment="1">
      <alignment vertical="center"/>
    </xf>
    <xf numFmtId="0" fontId="16" fillId="0" borderId="1" xfId="0" applyFont="1" applyBorder="1" applyAlignment="1">
      <alignment horizontal="right" vertical="center" wrapText="1"/>
    </xf>
    <xf numFmtId="0" fontId="16" fillId="0" borderId="10" xfId="0" applyFont="1" applyBorder="1" applyAlignment="1">
      <alignment horizontal="right" vertical="center" wrapText="1"/>
    </xf>
    <xf numFmtId="0" fontId="17" fillId="2" borderId="3" xfId="0" applyFont="1" applyFill="1" applyBorder="1" applyAlignment="1">
      <alignment horizontal="right" vertical="center" wrapText="1"/>
    </xf>
    <xf numFmtId="164" fontId="16" fillId="0" borderId="1" xfId="1" applyNumberFormat="1" applyFont="1" applyBorder="1" applyAlignment="1">
      <alignment horizontal="right" vertical="center" wrapText="1"/>
    </xf>
    <xf numFmtId="164" fontId="16" fillId="0" borderId="10" xfId="1" applyNumberFormat="1" applyFont="1" applyBorder="1" applyAlignment="1">
      <alignment horizontal="right" vertical="center" wrapText="1"/>
    </xf>
    <xf numFmtId="0" fontId="17" fillId="3" borderId="3" xfId="0" applyFont="1" applyFill="1" applyBorder="1" applyAlignment="1">
      <alignment horizontal="right" vertical="center" wrapText="1"/>
    </xf>
    <xf numFmtId="0" fontId="16" fillId="0" borderId="0" xfId="0" applyFont="1" applyAlignment="1">
      <alignment horizontal="right" vertical="center" wrapText="1"/>
    </xf>
    <xf numFmtId="164" fontId="16" fillId="0" borderId="0" xfId="1" applyNumberFormat="1" applyFont="1" applyBorder="1" applyAlignment="1">
      <alignment horizontal="right" vertical="center" wrapText="1"/>
    </xf>
    <xf numFmtId="164" fontId="16" fillId="0" borderId="8" xfId="1" applyNumberFormat="1" applyFont="1" applyBorder="1" applyAlignment="1">
      <alignment horizontal="right" vertical="center" wrapText="1"/>
    </xf>
    <xf numFmtId="0" fontId="16" fillId="0" borderId="15" xfId="0" applyFont="1" applyBorder="1" applyAlignment="1">
      <alignment horizontal="right" vertical="center" wrapText="1"/>
    </xf>
    <xf numFmtId="164" fontId="16" fillId="0" borderId="15" xfId="1" applyNumberFormat="1" applyFont="1" applyBorder="1" applyAlignment="1">
      <alignment horizontal="right" vertical="center" wrapText="1"/>
    </xf>
    <xf numFmtId="164" fontId="16" fillId="0" borderId="16" xfId="1" applyNumberFormat="1" applyFont="1" applyBorder="1" applyAlignment="1">
      <alignment horizontal="right" vertical="center" wrapText="1"/>
    </xf>
    <xf numFmtId="0" fontId="16" fillId="4" borderId="12" xfId="0" applyFont="1" applyFill="1" applyBorder="1" applyAlignment="1">
      <alignment horizontal="right" vertical="center" wrapText="1"/>
    </xf>
    <xf numFmtId="0" fontId="6" fillId="2" borderId="3" xfId="0" applyFont="1" applyFill="1" applyBorder="1" applyAlignment="1">
      <alignment horizontal="right" vertical="center" wrapText="1"/>
    </xf>
    <xf numFmtId="3" fontId="11" fillId="2" borderId="3" xfId="0" applyNumberFormat="1" applyFont="1" applyFill="1" applyBorder="1" applyAlignment="1">
      <alignment horizontal="right" vertical="center" wrapText="1" readingOrder="1"/>
    </xf>
    <xf numFmtId="3" fontId="11" fillId="2" borderId="4" xfId="0" applyNumberFormat="1" applyFont="1" applyFill="1" applyBorder="1" applyAlignment="1">
      <alignment horizontal="right" vertical="center" wrapText="1" readingOrder="1"/>
    </xf>
    <xf numFmtId="0" fontId="9" fillId="0" borderId="1" xfId="0" applyFont="1" applyBorder="1" applyAlignment="1">
      <alignment horizontal="right" vertical="center" wrapText="1" readingOrder="1"/>
    </xf>
    <xf numFmtId="0" fontId="9" fillId="0" borderId="10" xfId="0" applyFont="1" applyBorder="1" applyAlignment="1">
      <alignment horizontal="right" vertical="center" wrapText="1" readingOrder="1"/>
    </xf>
    <xf numFmtId="0" fontId="11" fillId="2" borderId="4" xfId="0" applyFont="1" applyFill="1" applyBorder="1" applyAlignment="1">
      <alignment horizontal="right" vertical="center" wrapText="1" readingOrder="1"/>
    </xf>
    <xf numFmtId="0" fontId="11" fillId="2" borderId="3" xfId="0" applyFont="1" applyFill="1" applyBorder="1" applyAlignment="1">
      <alignment horizontal="right" vertical="center" wrapText="1" readingOrder="1"/>
    </xf>
    <xf numFmtId="0" fontId="7" fillId="0" borderId="8" xfId="0" applyFont="1" applyBorder="1" applyAlignment="1">
      <alignment horizontal="right" vertical="center" wrapText="1" readingOrder="1"/>
    </xf>
    <xf numFmtId="0" fontId="13" fillId="4" borderId="12" xfId="0" applyFont="1" applyFill="1" applyBorder="1" applyAlignment="1">
      <alignment horizontal="right" vertical="center" wrapText="1" readingOrder="1"/>
    </xf>
    <xf numFmtId="3" fontId="13" fillId="4" borderId="12" xfId="0" applyNumberFormat="1" applyFont="1" applyFill="1" applyBorder="1" applyAlignment="1">
      <alignment horizontal="right" vertical="center" wrapText="1" readingOrder="1"/>
    </xf>
    <xf numFmtId="0" fontId="2" fillId="0" borderId="0" xfId="0" applyFont="1"/>
    <xf numFmtId="0" fontId="5" fillId="0" borderId="9" xfId="0" applyFont="1" applyBorder="1" applyAlignment="1">
      <alignment vertical="center" readingOrder="1"/>
    </xf>
    <xf numFmtId="0" fontId="5" fillId="0" borderId="1" xfId="0" applyFont="1" applyBorder="1" applyAlignment="1">
      <alignment vertical="center" wrapText="1" readingOrder="1"/>
    </xf>
    <xf numFmtId="0" fontId="5" fillId="0" borderId="9" xfId="0" applyFont="1" applyBorder="1" applyAlignment="1">
      <alignment vertical="center" wrapText="1" readingOrder="1"/>
    </xf>
    <xf numFmtId="0" fontId="7" fillId="0" borderId="20" xfId="0" applyFont="1" applyBorder="1" applyAlignment="1">
      <alignment horizontal="right" vertical="center" wrapText="1" readingOrder="1"/>
    </xf>
    <xf numFmtId="17" fontId="7" fillId="0" borderId="20" xfId="0" applyNumberFormat="1" applyFont="1" applyBorder="1" applyAlignment="1">
      <alignment horizontal="right" vertical="center" wrapText="1" readingOrder="1"/>
    </xf>
    <xf numFmtId="0" fontId="7" fillId="2" borderId="6" xfId="0" applyFont="1" applyFill="1" applyBorder="1" applyAlignment="1">
      <alignment horizontal="right" vertical="center" wrapText="1" readingOrder="1"/>
    </xf>
    <xf numFmtId="0" fontId="6" fillId="2" borderId="6" xfId="0" applyFont="1" applyFill="1" applyBorder="1" applyAlignment="1">
      <alignment horizontal="right" vertical="center" wrapText="1"/>
    </xf>
    <xf numFmtId="0" fontId="10" fillId="2" borderId="2" xfId="0" applyFont="1" applyFill="1" applyBorder="1" applyAlignment="1">
      <alignment vertical="center" wrapText="1" readingOrder="1"/>
    </xf>
    <xf numFmtId="0" fontId="7" fillId="0" borderId="7" xfId="0" applyFont="1" applyBorder="1" applyAlignment="1">
      <alignment horizontal="left" vertical="center" readingOrder="1"/>
    </xf>
    <xf numFmtId="0" fontId="12" fillId="0" borderId="14" xfId="0" applyFont="1" applyBorder="1" applyAlignment="1">
      <alignment vertical="center" readingOrder="1"/>
    </xf>
    <xf numFmtId="0" fontId="13" fillId="4" borderId="23" xfId="0" applyFont="1" applyFill="1" applyBorder="1" applyAlignment="1">
      <alignment vertical="center" readingOrder="1"/>
    </xf>
    <xf numFmtId="0" fontId="5" fillId="0" borderId="9" xfId="0" applyFont="1" applyBorder="1" applyAlignment="1">
      <alignment horizontal="left" vertical="center" readingOrder="1"/>
    </xf>
    <xf numFmtId="0" fontId="7" fillId="0" borderId="9" xfId="0" applyFont="1" applyBorder="1" applyAlignment="1">
      <alignment horizontal="left" vertical="center" readingOrder="1"/>
    </xf>
    <xf numFmtId="0" fontId="10" fillId="2" borderId="2" xfId="0" applyFont="1" applyFill="1" applyBorder="1" applyAlignment="1">
      <alignment horizontal="left" vertical="center" readingOrder="1"/>
    </xf>
    <xf numFmtId="0" fontId="5" fillId="0" borderId="14" xfId="0" applyFont="1" applyBorder="1" applyAlignment="1">
      <alignment horizontal="left" vertical="center" readingOrder="1"/>
    </xf>
    <xf numFmtId="0" fontId="7" fillId="0" borderId="17" xfId="0" applyFont="1" applyBorder="1" applyAlignment="1">
      <alignment horizontal="left" vertical="center" readingOrder="1"/>
    </xf>
    <xf numFmtId="0" fontId="10" fillId="3" borderId="2" xfId="0" applyFont="1" applyFill="1" applyBorder="1" applyAlignment="1">
      <alignment horizontal="left" vertical="center" readingOrder="1"/>
    </xf>
    <xf numFmtId="0" fontId="5" fillId="0" borderId="5" xfId="0" applyFont="1" applyBorder="1" applyAlignment="1">
      <alignment vertical="center" readingOrder="1"/>
    </xf>
    <xf numFmtId="0" fontId="10" fillId="3" borderId="2" xfId="0" applyFont="1" applyFill="1" applyBorder="1" applyAlignment="1">
      <alignment vertical="center" readingOrder="1"/>
    </xf>
    <xf numFmtId="0" fontId="5" fillId="0" borderId="14" xfId="0" applyFont="1" applyBorder="1" applyAlignment="1">
      <alignment vertical="center" readingOrder="1"/>
    </xf>
    <xf numFmtId="0" fontId="14" fillId="0" borderId="0" xfId="0" applyFont="1"/>
    <xf numFmtId="0" fontId="13" fillId="4" borderId="11" xfId="0" applyFont="1" applyFill="1" applyBorder="1" applyAlignment="1">
      <alignment vertical="center" wrapText="1" readingOrder="1"/>
    </xf>
    <xf numFmtId="0" fontId="13" fillId="4" borderId="12" xfId="0" applyFont="1" applyFill="1" applyBorder="1" applyAlignment="1">
      <alignment vertical="center" wrapText="1" readingOrder="1"/>
    </xf>
    <xf numFmtId="0" fontId="7" fillId="2" borderId="3" xfId="0" applyFont="1" applyFill="1" applyBorder="1" applyAlignment="1">
      <alignment vertical="center" wrapText="1" readingOrder="1"/>
    </xf>
    <xf numFmtId="0" fontId="12" fillId="0" borderId="0" xfId="0" applyFont="1" applyAlignment="1">
      <alignment vertical="center" wrapText="1" readingOrder="1"/>
    </xf>
    <xf numFmtId="0" fontId="12" fillId="0" borderId="7" xfId="0" applyFont="1" applyBorder="1" applyAlignment="1">
      <alignment vertical="center" readingOrder="1"/>
    </xf>
    <xf numFmtId="0" fontId="7" fillId="0" borderId="7" xfId="0" applyFont="1" applyBorder="1" applyAlignment="1">
      <alignment vertical="center" readingOrder="1"/>
    </xf>
    <xf numFmtId="0" fontId="7" fillId="2" borderId="2" xfId="0" applyFont="1" applyFill="1" applyBorder="1" applyAlignment="1">
      <alignment vertical="center" readingOrder="1"/>
    </xf>
    <xf numFmtId="0" fontId="10" fillId="2" borderId="3" xfId="0" applyFont="1" applyFill="1" applyBorder="1" applyAlignment="1">
      <alignment vertical="center" wrapText="1" readingOrder="1"/>
    </xf>
    <xf numFmtId="0" fontId="12" fillId="0" borderId="1" xfId="0" applyFont="1" applyBorder="1" applyAlignment="1">
      <alignment vertical="center" wrapText="1" readingOrder="1"/>
    </xf>
    <xf numFmtId="0" fontId="6" fillId="0" borderId="1" xfId="0" applyFont="1" applyBorder="1" applyAlignment="1">
      <alignment vertical="center" wrapText="1"/>
    </xf>
    <xf numFmtId="0" fontId="10" fillId="2" borderId="2" xfId="0" applyFont="1" applyFill="1" applyBorder="1" applyAlignment="1">
      <alignment vertical="center" readingOrder="1"/>
    </xf>
    <xf numFmtId="0" fontId="7" fillId="0" borderId="9" xfId="0" applyFont="1" applyBorder="1" applyAlignment="1">
      <alignment vertical="center" readingOrder="1"/>
    </xf>
    <xf numFmtId="0" fontId="7" fillId="0" borderId="21" xfId="0" applyFont="1" applyBorder="1" applyAlignment="1">
      <alignment vertical="center" readingOrder="1"/>
    </xf>
    <xf numFmtId="0" fontId="12" fillId="0" borderId="9" xfId="0" applyFont="1" applyBorder="1" applyAlignment="1">
      <alignment vertical="center" readingOrder="1"/>
    </xf>
    <xf numFmtId="0" fontId="7" fillId="5" borderId="1" xfId="0" applyFont="1" applyFill="1" applyBorder="1" applyAlignment="1">
      <alignment horizontal="right" vertical="center" wrapText="1" readingOrder="1"/>
    </xf>
    <xf numFmtId="0" fontId="7" fillId="5" borderId="3" xfId="0" applyFont="1" applyFill="1" applyBorder="1" applyAlignment="1">
      <alignment vertical="center" wrapText="1" readingOrder="1"/>
    </xf>
    <xf numFmtId="0" fontId="5" fillId="5" borderId="1" xfId="0" applyFont="1" applyFill="1" applyBorder="1" applyAlignment="1">
      <alignment vertical="center" wrapText="1" readingOrder="1"/>
    </xf>
    <xf numFmtId="0" fontId="6" fillId="5" borderId="1" xfId="0" applyFont="1" applyFill="1" applyBorder="1" applyAlignment="1">
      <alignment horizontal="right" vertical="center" wrapText="1"/>
    </xf>
    <xf numFmtId="164" fontId="10" fillId="2" borderId="3" xfId="1" applyNumberFormat="1" applyFont="1" applyFill="1" applyBorder="1" applyAlignment="1">
      <alignment horizontal="left" vertical="center" wrapText="1" readingOrder="1"/>
    </xf>
    <xf numFmtId="164" fontId="5" fillId="0" borderId="1" xfId="1" applyNumberFormat="1" applyFont="1" applyBorder="1" applyAlignment="1">
      <alignment horizontal="left" vertical="center" wrapText="1" readingOrder="1"/>
    </xf>
    <xf numFmtId="164" fontId="5" fillId="0" borderId="15" xfId="1" applyNumberFormat="1" applyFont="1" applyBorder="1" applyAlignment="1">
      <alignment horizontal="left" vertical="center" wrapText="1" readingOrder="1"/>
    </xf>
    <xf numFmtId="164" fontId="10" fillId="3" borderId="3" xfId="1" applyNumberFormat="1" applyFont="1" applyFill="1" applyBorder="1" applyAlignment="1">
      <alignment horizontal="left" vertical="center" wrapText="1" readingOrder="1"/>
    </xf>
    <xf numFmtId="164" fontId="5" fillId="0" borderId="6" xfId="1" applyNumberFormat="1" applyFont="1" applyBorder="1" applyAlignment="1">
      <alignment vertical="center" wrapText="1" readingOrder="1"/>
    </xf>
    <xf numFmtId="164" fontId="10" fillId="3" borderId="3" xfId="1" applyNumberFormat="1" applyFont="1" applyFill="1" applyBorder="1" applyAlignment="1">
      <alignment vertical="center" wrapText="1" readingOrder="1"/>
    </xf>
    <xf numFmtId="164" fontId="5" fillId="0" borderId="15" xfId="1" applyNumberFormat="1" applyFont="1" applyBorder="1" applyAlignment="1">
      <alignment vertical="center" wrapText="1" readingOrder="1"/>
    </xf>
    <xf numFmtId="164" fontId="5" fillId="0" borderId="1" xfId="1" applyNumberFormat="1" applyFont="1" applyBorder="1" applyAlignment="1">
      <alignment vertical="center" wrapText="1" readingOrder="1"/>
    </xf>
    <xf numFmtId="164" fontId="7" fillId="2" borderId="3" xfId="1" applyNumberFormat="1" applyFont="1" applyFill="1" applyBorder="1" applyAlignment="1">
      <alignment vertical="center" wrapText="1" readingOrder="1"/>
    </xf>
    <xf numFmtId="164" fontId="12" fillId="0" borderId="0" xfId="1" applyNumberFormat="1" applyFont="1" applyBorder="1" applyAlignment="1">
      <alignment vertical="center" wrapText="1" readingOrder="1"/>
    </xf>
    <xf numFmtId="164" fontId="13" fillId="4" borderId="12" xfId="1" applyNumberFormat="1" applyFont="1" applyFill="1" applyBorder="1" applyAlignment="1">
      <alignment vertical="center" wrapText="1" readingOrder="1"/>
    </xf>
    <xf numFmtId="164" fontId="6" fillId="0" borderId="1" xfId="1" applyNumberFormat="1" applyFont="1" applyBorder="1" applyAlignment="1">
      <alignment horizontal="right" vertical="center" wrapText="1"/>
    </xf>
    <xf numFmtId="164" fontId="6" fillId="0" borderId="10" xfId="1" applyNumberFormat="1" applyFont="1" applyBorder="1" applyAlignment="1">
      <alignment horizontal="right" vertical="center" wrapText="1"/>
    </xf>
    <xf numFmtId="164" fontId="7" fillId="0" borderId="8" xfId="1" applyNumberFormat="1" applyFont="1" applyBorder="1" applyAlignment="1">
      <alignment horizontal="right" vertical="center" wrapText="1" readingOrder="1"/>
    </xf>
    <xf numFmtId="164" fontId="2" fillId="0" borderId="0" xfId="1" applyNumberFormat="1" applyFont="1" applyAlignment="1">
      <alignment vertical="center"/>
    </xf>
    <xf numFmtId="164" fontId="9" fillId="0" borderId="20" xfId="1" applyNumberFormat="1" applyFont="1" applyBorder="1" applyAlignment="1">
      <alignment horizontal="right" vertical="center" wrapText="1" readingOrder="1"/>
    </xf>
    <xf numFmtId="164" fontId="9" fillId="0" borderId="22" xfId="1" applyNumberFormat="1" applyFont="1" applyBorder="1" applyAlignment="1">
      <alignment horizontal="right" vertical="center" wrapText="1" readingOrder="1"/>
    </xf>
    <xf numFmtId="164" fontId="11" fillId="2" borderId="6" xfId="1" applyNumberFormat="1" applyFont="1" applyFill="1" applyBorder="1" applyAlignment="1">
      <alignment horizontal="right" vertical="center" wrapText="1" readingOrder="1"/>
    </xf>
    <xf numFmtId="43" fontId="7" fillId="0" borderId="1" xfId="1" applyFont="1" applyBorder="1" applyAlignment="1">
      <alignment horizontal="right" vertical="center" wrapText="1" readingOrder="1"/>
    </xf>
    <xf numFmtId="43" fontId="7" fillId="0" borderId="18" xfId="1" applyFont="1" applyBorder="1" applyAlignment="1">
      <alignment horizontal="right" vertical="center" wrapText="1" readingOrder="1"/>
    </xf>
    <xf numFmtId="164" fontId="14" fillId="0" borderId="0" xfId="0" applyNumberFormat="1" applyFont="1" applyAlignment="1">
      <alignment vertical="center"/>
    </xf>
    <xf numFmtId="164" fontId="10" fillId="2" borderId="3" xfId="0" applyNumberFormat="1" applyFont="1" applyFill="1" applyBorder="1" applyAlignment="1">
      <alignment horizontal="right" vertical="center" wrapText="1" readingOrder="1"/>
    </xf>
    <xf numFmtId="164" fontId="7" fillId="0" borderId="20" xfId="1" applyNumberFormat="1" applyFont="1" applyBorder="1" applyAlignment="1">
      <alignment horizontal="right" vertical="center" wrapText="1" readingOrder="1"/>
    </xf>
    <xf numFmtId="1" fontId="7" fillId="0" borderId="1" xfId="0" applyNumberFormat="1" applyFont="1" applyBorder="1" applyAlignment="1">
      <alignment horizontal="right" vertical="center" wrapText="1" readingOrder="1"/>
    </xf>
    <xf numFmtId="1" fontId="7" fillId="0" borderId="20" xfId="0" applyNumberFormat="1" applyFont="1" applyBorder="1" applyAlignment="1">
      <alignment horizontal="right" vertical="center" wrapText="1" readingOrder="1"/>
    </xf>
    <xf numFmtId="1" fontId="7" fillId="0" borderId="0" xfId="0" applyNumberFormat="1" applyFont="1" applyAlignment="1">
      <alignment horizontal="right" vertical="center" wrapText="1" readingOrder="1"/>
    </xf>
    <xf numFmtId="1" fontId="10" fillId="2" borderId="6" xfId="0" applyNumberFormat="1" applyFont="1" applyFill="1" applyBorder="1" applyAlignment="1">
      <alignment horizontal="right" vertical="center" wrapText="1" readingOrder="1"/>
    </xf>
    <xf numFmtId="164" fontId="19" fillId="4" borderId="12" xfId="0" applyNumberFormat="1" applyFont="1" applyFill="1" applyBorder="1" applyAlignment="1">
      <alignment horizontal="right" vertical="center" wrapText="1" readingOrder="1"/>
    </xf>
    <xf numFmtId="165" fontId="7" fillId="0" borderId="1" xfId="1" applyNumberFormat="1" applyFont="1" applyBorder="1" applyAlignment="1">
      <alignment horizontal="right" vertical="center" wrapText="1" readingOrder="1"/>
    </xf>
    <xf numFmtId="9" fontId="16" fillId="0" borderId="1" xfId="2" applyFont="1" applyBorder="1" applyAlignment="1">
      <alignment horizontal="right" vertical="center" wrapText="1" readingOrder="1"/>
    </xf>
    <xf numFmtId="9" fontId="16" fillId="0" borderId="10" xfId="2" applyFont="1" applyBorder="1" applyAlignment="1">
      <alignment horizontal="right" vertical="center" wrapText="1" readingOrder="1"/>
    </xf>
    <xf numFmtId="43" fontId="16" fillId="0" borderId="10" xfId="1" applyFont="1" applyBorder="1" applyAlignment="1">
      <alignment horizontal="right" vertical="center" wrapText="1" readingOrder="1"/>
    </xf>
    <xf numFmtId="0" fontId="10" fillId="2" borderId="5" xfId="0" applyFont="1" applyFill="1" applyBorder="1" applyAlignment="1">
      <alignment vertical="center" readingOrder="1"/>
    </xf>
    <xf numFmtId="43" fontId="16" fillId="0" borderId="1" xfId="1" applyFont="1" applyBorder="1" applyAlignment="1">
      <alignment horizontal="right" vertical="center" wrapText="1" readingOrder="1"/>
    </xf>
    <xf numFmtId="164" fontId="7" fillId="0" borderId="26" xfId="1" applyNumberFormat="1" applyFont="1" applyBorder="1" applyAlignment="1">
      <alignment horizontal="right" vertical="center" wrapText="1" readingOrder="1"/>
    </xf>
    <xf numFmtId="164" fontId="7" fillId="0" borderId="27" xfId="1" applyNumberFormat="1" applyFont="1" applyBorder="1" applyAlignment="1">
      <alignment horizontal="right" vertical="center" wrapText="1" readingOrder="1"/>
    </xf>
    <xf numFmtId="0" fontId="3" fillId="4" borderId="0" xfId="0" applyFont="1" applyFill="1" applyAlignment="1">
      <alignment horizontal="center" vertical="center" readingOrder="1"/>
    </xf>
    <xf numFmtId="0" fontId="18" fillId="0" borderId="2" xfId="0" applyFont="1" applyBorder="1" applyAlignment="1">
      <alignment vertical="center"/>
    </xf>
    <xf numFmtId="0" fontId="14" fillId="0" borderId="3" xfId="0" applyFont="1" applyBorder="1" applyAlignment="1">
      <alignment horizontal="right" vertical="center"/>
    </xf>
    <xf numFmtId="0" fontId="14" fillId="0" borderId="3" xfId="0" applyFont="1" applyBorder="1" applyAlignment="1">
      <alignment vertical="center"/>
    </xf>
    <xf numFmtId="0" fontId="14" fillId="0" borderId="4" xfId="0" applyFont="1" applyBorder="1" applyAlignment="1">
      <alignment vertical="center"/>
    </xf>
    <xf numFmtId="164" fontId="14" fillId="0" borderId="3" xfId="1" applyNumberFormat="1" applyFont="1" applyBorder="1" applyAlignment="1">
      <alignment vertical="center"/>
    </xf>
    <xf numFmtId="164" fontId="14" fillId="0" borderId="4" xfId="1" applyNumberFormat="1" applyFont="1" applyBorder="1" applyAlignment="1">
      <alignment vertical="center"/>
    </xf>
    <xf numFmtId="0" fontId="20" fillId="0" borderId="5" xfId="0" applyFont="1" applyBorder="1" applyAlignment="1">
      <alignment vertical="center"/>
    </xf>
    <xf numFmtId="0" fontId="14" fillId="0" borderId="6" xfId="0" applyFont="1" applyBorder="1"/>
    <xf numFmtId="0" fontId="14" fillId="0" borderId="25" xfId="0" applyFont="1" applyBorder="1"/>
    <xf numFmtId="0" fontId="15" fillId="0" borderId="0" xfId="0" applyFont="1" applyAlignment="1">
      <alignment horizontal="right" vertical="center"/>
    </xf>
    <xf numFmtId="0" fontId="23" fillId="0" borderId="0" xfId="0" applyFont="1" applyAlignment="1">
      <alignment vertical="center"/>
    </xf>
    <xf numFmtId="166" fontId="7" fillId="0" borderId="0" xfId="1" applyNumberFormat="1" applyFont="1" applyBorder="1" applyAlignment="1">
      <alignment horizontal="right" vertical="center" wrapText="1" readingOrder="1"/>
    </xf>
    <xf numFmtId="0" fontId="14" fillId="0" borderId="7" xfId="0" applyFont="1" applyBorder="1" applyAlignment="1">
      <alignment vertical="top" wrapText="1"/>
    </xf>
    <xf numFmtId="0" fontId="14" fillId="0" borderId="0" xfId="0" applyFont="1" applyAlignment="1">
      <alignment vertical="top" wrapText="1"/>
    </xf>
    <xf numFmtId="0" fontId="3" fillId="4" borderId="25" xfId="0" applyFont="1" applyFill="1" applyBorder="1" applyAlignment="1">
      <alignment horizontal="right" vertical="center" wrapText="1" readingOrder="1"/>
    </xf>
    <xf numFmtId="0" fontId="3" fillId="4" borderId="8" xfId="0" applyFont="1" applyFill="1" applyBorder="1" applyAlignment="1">
      <alignment horizontal="right" vertical="center" wrapText="1" readingOrder="1"/>
    </xf>
    <xf numFmtId="0" fontId="3" fillId="4" borderId="5" xfId="0" applyFont="1" applyFill="1" applyBorder="1" applyAlignment="1">
      <alignment horizontal="left" vertical="center" readingOrder="1"/>
    </xf>
    <xf numFmtId="0" fontId="3" fillId="4" borderId="7" xfId="0" applyFont="1" applyFill="1" applyBorder="1" applyAlignment="1">
      <alignment horizontal="left" vertical="center" readingOrder="1"/>
    </xf>
    <xf numFmtId="0" fontId="3" fillId="4" borderId="6" xfId="0" applyFont="1" applyFill="1" applyBorder="1" applyAlignment="1">
      <alignment horizontal="right" vertical="center" wrapText="1" readingOrder="1"/>
    </xf>
    <xf numFmtId="0" fontId="3" fillId="4" borderId="0" xfId="0" applyFont="1" applyFill="1" applyAlignment="1">
      <alignment horizontal="right" vertical="center" wrapText="1" readingOrder="1"/>
    </xf>
    <xf numFmtId="0" fontId="7" fillId="0" borderId="18" xfId="0" applyFont="1" applyBorder="1" applyAlignment="1">
      <alignment horizontal="right" vertical="center" wrapText="1" readingOrder="1"/>
    </xf>
    <xf numFmtId="0" fontId="7" fillId="0" borderId="0" xfId="0" applyFont="1" applyAlignment="1">
      <alignment horizontal="right" vertical="center" wrapText="1" readingOrder="1"/>
    </xf>
    <xf numFmtId="0" fontId="7" fillId="0" borderId="1" xfId="0" applyFont="1" applyBorder="1" applyAlignment="1">
      <alignment horizontal="right" vertical="center" wrapText="1" readingOrder="1"/>
    </xf>
    <xf numFmtId="0" fontId="7" fillId="0" borderId="18" xfId="0" applyFont="1" applyBorder="1" applyAlignment="1">
      <alignment horizontal="center" vertical="center" wrapText="1" readingOrder="1"/>
    </xf>
    <xf numFmtId="0" fontId="7" fillId="0" borderId="0" xfId="0" applyFont="1" applyAlignment="1">
      <alignment horizontal="center" vertical="center" wrapText="1" readingOrder="1"/>
    </xf>
    <xf numFmtId="0" fontId="7" fillId="0" borderId="1" xfId="0" applyFont="1" applyBorder="1" applyAlignment="1">
      <alignment horizontal="center" vertical="center" wrapText="1" readingOrder="1"/>
    </xf>
    <xf numFmtId="164" fontId="9" fillId="0" borderId="18" xfId="1" applyNumberFormat="1" applyFont="1" applyBorder="1" applyAlignment="1">
      <alignment horizontal="center" vertical="center" wrapText="1" readingOrder="1"/>
    </xf>
    <xf numFmtId="164" fontId="9" fillId="0" borderId="0" xfId="1" applyNumberFormat="1" applyFont="1" applyBorder="1" applyAlignment="1">
      <alignment horizontal="center" vertical="center" wrapText="1" readingOrder="1"/>
    </xf>
    <xf numFmtId="164" fontId="9" fillId="0" borderId="1" xfId="1" applyNumberFormat="1" applyFont="1" applyBorder="1" applyAlignment="1">
      <alignment horizontal="center" vertical="center" wrapText="1" readingOrder="1"/>
    </xf>
    <xf numFmtId="17" fontId="7" fillId="0" borderId="18" xfId="0" applyNumberFormat="1" applyFont="1" applyBorder="1" applyAlignment="1">
      <alignment horizontal="right" vertical="center" wrapText="1" readingOrder="1"/>
    </xf>
    <xf numFmtId="17" fontId="7" fillId="0" borderId="0" xfId="0" applyNumberFormat="1" applyFont="1" applyAlignment="1">
      <alignment horizontal="right" vertical="center" wrapText="1" readingOrder="1"/>
    </xf>
    <xf numFmtId="17" fontId="7" fillId="0" borderId="1" xfId="0" applyNumberFormat="1" applyFont="1" applyBorder="1" applyAlignment="1">
      <alignment horizontal="right" vertical="center" wrapText="1" readingOrder="1"/>
    </xf>
    <xf numFmtId="0" fontId="3" fillId="4" borderId="5" xfId="0" applyFont="1" applyFill="1" applyBorder="1" applyAlignment="1">
      <alignment horizontal="left" vertical="center" wrapText="1" readingOrder="1"/>
    </xf>
    <xf numFmtId="0" fontId="3" fillId="4" borderId="7" xfId="0" applyFont="1" applyFill="1" applyBorder="1" applyAlignment="1">
      <alignment horizontal="left" vertical="center" wrapText="1" readingOrder="1"/>
    </xf>
    <xf numFmtId="0" fontId="7" fillId="0" borderId="12" xfId="0" applyFont="1" applyBorder="1" applyAlignment="1">
      <alignment horizontal="right" vertical="center" wrapText="1" readingOrder="1"/>
    </xf>
    <xf numFmtId="0" fontId="14" fillId="0" borderId="5" xfId="0" applyFont="1" applyBorder="1" applyAlignment="1">
      <alignment vertical="top" wrapText="1"/>
    </xf>
    <xf numFmtId="0" fontId="14" fillId="0" borderId="6" xfId="0" applyFont="1" applyBorder="1" applyAlignment="1">
      <alignment vertical="top" wrapText="1"/>
    </xf>
    <xf numFmtId="0" fontId="14" fillId="0" borderId="25"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14" fillId="0" borderId="13" xfId="0" applyFont="1" applyBorder="1" applyAlignment="1">
      <alignment vertical="top" wrapText="1"/>
    </xf>
    <xf numFmtId="0" fontId="9" fillId="0" borderId="18" xfId="0" applyFont="1" applyBorder="1" applyAlignment="1">
      <alignment horizontal="right" vertical="center" wrapText="1" readingOrder="1"/>
    </xf>
    <xf numFmtId="0" fontId="9" fillId="0" borderId="12" xfId="0" applyFont="1" applyBorder="1" applyAlignment="1">
      <alignment horizontal="right" vertical="center" wrapText="1" readingOrder="1"/>
    </xf>
    <xf numFmtId="0" fontId="9" fillId="0" borderId="19" xfId="0" applyFont="1" applyBorder="1" applyAlignment="1">
      <alignment horizontal="right" vertical="center" wrapText="1" readingOrder="1"/>
    </xf>
    <xf numFmtId="0" fontId="9" fillId="0" borderId="13" xfId="0" applyFont="1" applyBorder="1" applyAlignment="1">
      <alignment horizontal="right" vertical="center" wrapText="1" readingOrder="1"/>
    </xf>
    <xf numFmtId="0" fontId="14" fillId="0" borderId="2" xfId="0" applyFont="1" applyBorder="1" applyAlignment="1">
      <alignment vertical="top" wrapText="1"/>
    </xf>
    <xf numFmtId="0" fontId="14" fillId="0" borderId="3" xfId="0" applyFont="1" applyBorder="1" applyAlignment="1">
      <alignment vertical="top" wrapText="1"/>
    </xf>
    <xf numFmtId="0" fontId="3" fillId="4" borderId="29" xfId="0" applyFont="1" applyFill="1" applyBorder="1" applyAlignment="1">
      <alignment horizontal="center" vertical="center" readingOrder="1"/>
    </xf>
    <xf numFmtId="0" fontId="3" fillId="4" borderId="28" xfId="0" applyFont="1" applyFill="1" applyBorder="1" applyAlignment="1">
      <alignment horizontal="center" vertical="center" readingOrder="1"/>
    </xf>
    <xf numFmtId="0" fontId="3" fillId="4" borderId="0" xfId="0" applyFont="1" applyFill="1" applyAlignment="1">
      <alignment horizontal="center" vertical="center" readingOrder="1"/>
    </xf>
    <xf numFmtId="0" fontId="14" fillId="0" borderId="8" xfId="0" applyFont="1" applyBorder="1" applyAlignment="1">
      <alignment vertical="top"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03B49"/>
      <color rgb="FF3362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631963</xdr:colOff>
      <xdr:row>34</xdr:row>
      <xdr:rowOff>0</xdr:rowOff>
    </xdr:to>
    <xdr:pic>
      <xdr:nvPicPr>
        <xdr:cNvPr id="2" name="Picture 1">
          <a:extLst>
            <a:ext uri="{FF2B5EF4-FFF2-40B4-BE49-F238E27FC236}">
              <a16:creationId xmlns:a16="http://schemas.microsoft.com/office/drawing/2014/main" id="{EDF97F56-02B8-4D38-B541-AE474D4649B0}"/>
            </a:ext>
          </a:extLst>
        </xdr:cNvPr>
        <xdr:cNvPicPr>
          <a:picLocks noChangeAspect="1"/>
        </xdr:cNvPicPr>
      </xdr:nvPicPr>
      <xdr:blipFill rotWithShape="1">
        <a:blip xmlns:r="http://schemas.openxmlformats.org/officeDocument/2006/relationships" r:embed="rId1"/>
        <a:srcRect r="760"/>
        <a:stretch/>
      </xdr:blipFill>
      <xdr:spPr>
        <a:xfrm>
          <a:off x="0" y="0"/>
          <a:ext cx="8553450" cy="64355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33130</xdr:colOff>
      <xdr:row>5</xdr:row>
      <xdr:rowOff>0</xdr:rowOff>
    </xdr:from>
    <xdr:to>
      <xdr:col>4</xdr:col>
      <xdr:colOff>96630</xdr:colOff>
      <xdr:row>7</xdr:row>
      <xdr:rowOff>164548</xdr:rowOff>
    </xdr:to>
    <xdr:sp macro="" textlink="">
      <xdr:nvSpPr>
        <xdr:cNvPr id="2" name="Right Brace 1">
          <a:extLst>
            <a:ext uri="{FF2B5EF4-FFF2-40B4-BE49-F238E27FC236}">
              <a16:creationId xmlns:a16="http://schemas.microsoft.com/office/drawing/2014/main" id="{EB071274-078E-4632-9E4C-A88016207E23}"/>
            </a:ext>
          </a:extLst>
        </xdr:cNvPr>
        <xdr:cNvSpPr/>
      </xdr:nvSpPr>
      <xdr:spPr>
        <a:xfrm>
          <a:off x="2633869" y="1350065"/>
          <a:ext cx="63500" cy="5207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xdr:col>
      <xdr:colOff>33130</xdr:colOff>
      <xdr:row>8</xdr:row>
      <xdr:rowOff>0</xdr:rowOff>
    </xdr:from>
    <xdr:to>
      <xdr:col>4</xdr:col>
      <xdr:colOff>96630</xdr:colOff>
      <xdr:row>11</xdr:row>
      <xdr:rowOff>23744</xdr:rowOff>
    </xdr:to>
    <xdr:sp macro="" textlink="">
      <xdr:nvSpPr>
        <xdr:cNvPr id="4" name="Right Brace 3">
          <a:extLst>
            <a:ext uri="{FF2B5EF4-FFF2-40B4-BE49-F238E27FC236}">
              <a16:creationId xmlns:a16="http://schemas.microsoft.com/office/drawing/2014/main" id="{941F3BBB-EE2B-4F2E-9DD6-1FCF9C85434E}"/>
            </a:ext>
          </a:extLst>
        </xdr:cNvPr>
        <xdr:cNvSpPr/>
      </xdr:nvSpPr>
      <xdr:spPr>
        <a:xfrm>
          <a:off x="2633869" y="1871870"/>
          <a:ext cx="63500" cy="5207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ICG_COLORS_2021">
      <a:dk1>
        <a:srgbClr val="494949"/>
      </a:dk1>
      <a:lt1>
        <a:srgbClr val="FFFFFF"/>
      </a:lt1>
      <a:dk2>
        <a:srgbClr val="3A4BFB"/>
      </a:dk2>
      <a:lt2>
        <a:srgbClr val="B6B6B6"/>
      </a:lt2>
      <a:accent1>
        <a:srgbClr val="003B49"/>
      </a:accent1>
      <a:accent2>
        <a:srgbClr val="3A4BFB"/>
      </a:accent2>
      <a:accent3>
        <a:srgbClr val="007DC3"/>
      </a:accent3>
      <a:accent4>
        <a:srgbClr val="82E5C6"/>
      </a:accent4>
      <a:accent5>
        <a:srgbClr val="33626D"/>
      </a:accent5>
      <a:accent6>
        <a:srgbClr val="668992"/>
      </a:accent6>
      <a:hlink>
        <a:srgbClr val="494949"/>
      </a:hlink>
      <a:folHlink>
        <a:srgbClr val="49494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E4D98-B313-49F0-A64E-8BC498F333CA}">
  <sheetPr>
    <pageSetUpPr fitToPage="1"/>
  </sheetPr>
  <dimension ref="A34"/>
  <sheetViews>
    <sheetView showGridLines="0" tabSelected="1" view="pageBreakPreview" zoomScale="115" zoomScaleNormal="100" zoomScaleSheetLayoutView="115" workbookViewId="0"/>
  </sheetViews>
  <sheetFormatPr defaultRowHeight="14.5" x14ac:dyDescent="0.35"/>
  <cols>
    <col min="14" max="14" width="9.54296875" customWidth="1"/>
  </cols>
  <sheetData>
    <row r="34" ht="12" customHeight="1" x14ac:dyDescent="0.35"/>
  </sheetData>
  <pageMargins left="0.23622047244094491" right="0.23622047244094491" top="0.35433070866141736" bottom="0.35433070866141736" header="0.31496062992125984" footer="0.31496062992125984"/>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3C8F9-8CFD-4F51-8074-BC2C0C8E0E7F}">
  <sheetPr>
    <pageSetUpPr fitToPage="1"/>
  </sheetPr>
  <dimension ref="B1:P54"/>
  <sheetViews>
    <sheetView showGridLines="0" zoomScale="70" zoomScaleNormal="70" zoomScaleSheetLayoutView="115" workbookViewId="0">
      <pane ySplit="3" topLeftCell="A4" activePane="bottomLeft" state="frozen"/>
      <selection pane="bottomLeft" activeCell="M38" sqref="B2:M38"/>
    </sheetView>
  </sheetViews>
  <sheetFormatPr defaultColWidth="8.7265625" defaultRowHeight="10.5" x14ac:dyDescent="0.35"/>
  <cols>
    <col min="1" max="1" width="2.7265625" style="49" customWidth="1"/>
    <col min="2" max="2" width="27.7265625" style="49" customWidth="1"/>
    <col min="3" max="3" width="11.7265625" style="50" customWidth="1"/>
    <col min="4" max="5" width="11.7265625" style="49" customWidth="1"/>
    <col min="6" max="6" width="15.7265625" style="49" customWidth="1"/>
    <col min="7" max="7" width="14.26953125" style="49" customWidth="1"/>
    <col min="8" max="9" width="11.7265625" style="49" customWidth="1"/>
    <col min="10" max="10" width="16.7265625" style="50" customWidth="1"/>
    <col min="11" max="11" width="31.7265625" style="49" customWidth="1"/>
    <col min="12" max="13" width="11.7265625" style="49" customWidth="1"/>
    <col min="14" max="16384" width="8.7265625" style="49"/>
  </cols>
  <sheetData>
    <row r="1" spans="2:16" ht="15" customHeight="1" x14ac:dyDescent="0.35">
      <c r="B1" s="152" t="s">
        <v>123</v>
      </c>
      <c r="C1" s="153"/>
      <c r="D1" s="154"/>
      <c r="E1" s="154"/>
      <c r="F1" s="154"/>
      <c r="G1" s="154"/>
      <c r="H1" s="154"/>
      <c r="I1" s="154"/>
      <c r="J1" s="153"/>
      <c r="K1" s="154"/>
      <c r="L1" s="154"/>
      <c r="M1" s="155"/>
    </row>
    <row r="2" spans="2:16" ht="15" customHeight="1" x14ac:dyDescent="0.35">
      <c r="B2" s="168" t="s">
        <v>32</v>
      </c>
      <c r="C2" s="170" t="s">
        <v>0</v>
      </c>
      <c r="D2" s="170" t="s">
        <v>124</v>
      </c>
      <c r="E2" s="170" t="s">
        <v>125</v>
      </c>
      <c r="F2" s="170" t="s">
        <v>3</v>
      </c>
      <c r="G2" s="170" t="s">
        <v>4</v>
      </c>
      <c r="H2" s="170" t="s">
        <v>5</v>
      </c>
      <c r="I2" s="170" t="s">
        <v>126</v>
      </c>
      <c r="J2" s="170" t="s">
        <v>1</v>
      </c>
      <c r="K2" s="170" t="s">
        <v>2</v>
      </c>
      <c r="L2" s="170" t="s">
        <v>142</v>
      </c>
      <c r="M2" s="166" t="s">
        <v>143</v>
      </c>
    </row>
    <row r="3" spans="2:16" ht="15" customHeight="1" x14ac:dyDescent="0.35">
      <c r="B3" s="169"/>
      <c r="C3" s="171"/>
      <c r="D3" s="171"/>
      <c r="E3" s="171"/>
      <c r="F3" s="171"/>
      <c r="G3" s="171"/>
      <c r="H3" s="171"/>
      <c r="I3" s="171"/>
      <c r="J3" s="171"/>
      <c r="K3" s="171"/>
      <c r="L3" s="171"/>
      <c r="M3" s="167"/>
    </row>
    <row r="4" spans="2:16" ht="15" customHeight="1" x14ac:dyDescent="0.35">
      <c r="B4" s="87" t="s">
        <v>6</v>
      </c>
      <c r="C4" s="3"/>
      <c r="D4" s="4"/>
      <c r="E4" s="52"/>
      <c r="F4" s="52"/>
      <c r="G4" s="52"/>
      <c r="H4" s="52"/>
      <c r="I4" s="52"/>
      <c r="J4" s="52"/>
      <c r="K4" s="52"/>
      <c r="L4" s="52"/>
      <c r="M4" s="53"/>
    </row>
    <row r="5" spans="2:16" ht="15" customHeight="1" x14ac:dyDescent="0.35">
      <c r="B5" s="88" t="s">
        <v>7</v>
      </c>
      <c r="C5" s="7" t="s">
        <v>8</v>
      </c>
      <c r="D5" s="8">
        <v>940</v>
      </c>
      <c r="E5" s="133">
        <v>0</v>
      </c>
      <c r="F5" s="7" t="s">
        <v>10</v>
      </c>
      <c r="G5" s="12">
        <v>40543</v>
      </c>
      <c r="H5" s="7" t="s">
        <v>9</v>
      </c>
      <c r="I5" s="8">
        <v>0</v>
      </c>
      <c r="J5" s="7" t="s">
        <v>144</v>
      </c>
      <c r="K5" s="7" t="s">
        <v>149</v>
      </c>
      <c r="L5" s="10">
        <v>4</v>
      </c>
      <c r="M5" s="11">
        <v>4</v>
      </c>
      <c r="O5" s="135"/>
      <c r="P5" s="135"/>
    </row>
    <row r="6" spans="2:16" ht="15" customHeight="1" x14ac:dyDescent="0.35">
      <c r="B6" s="88" t="s">
        <v>12</v>
      </c>
      <c r="C6" s="7" t="s">
        <v>8</v>
      </c>
      <c r="D6" s="8">
        <v>2000</v>
      </c>
      <c r="E6" s="7">
        <v>500</v>
      </c>
      <c r="F6" s="7" t="s">
        <v>10</v>
      </c>
      <c r="G6" s="12">
        <v>40787</v>
      </c>
      <c r="H6" s="12">
        <v>42124</v>
      </c>
      <c r="I6" s="8">
        <v>26</v>
      </c>
      <c r="J6" s="7" t="s">
        <v>144</v>
      </c>
      <c r="K6" s="7" t="s">
        <v>117</v>
      </c>
      <c r="L6" s="10">
        <v>219</v>
      </c>
      <c r="M6" s="11">
        <v>219</v>
      </c>
      <c r="O6" s="135"/>
      <c r="P6" s="135"/>
    </row>
    <row r="7" spans="2:16" ht="15" customHeight="1" x14ac:dyDescent="0.35">
      <c r="B7" s="88" t="s">
        <v>13</v>
      </c>
      <c r="C7" s="7" t="s">
        <v>8</v>
      </c>
      <c r="D7" s="8">
        <v>2500</v>
      </c>
      <c r="E7" s="7">
        <v>500</v>
      </c>
      <c r="F7" s="7" t="s">
        <v>10</v>
      </c>
      <c r="G7" s="12">
        <v>42125</v>
      </c>
      <c r="H7" s="12">
        <v>43250</v>
      </c>
      <c r="I7" s="8">
        <v>323</v>
      </c>
      <c r="J7" s="7" t="s">
        <v>144</v>
      </c>
      <c r="K7" s="7" t="s">
        <v>117</v>
      </c>
      <c r="L7" s="10">
        <v>878</v>
      </c>
      <c r="M7" s="11">
        <v>878</v>
      </c>
      <c r="O7" s="135"/>
      <c r="P7" s="135"/>
    </row>
    <row r="8" spans="2:16" ht="15" customHeight="1" x14ac:dyDescent="0.35">
      <c r="B8" s="88" t="s">
        <v>14</v>
      </c>
      <c r="C8" s="7" t="s">
        <v>8</v>
      </c>
      <c r="D8" s="8">
        <v>4000</v>
      </c>
      <c r="E8" s="7">
        <v>500</v>
      </c>
      <c r="F8" s="7" t="s">
        <v>10</v>
      </c>
      <c r="G8" s="12">
        <v>43313</v>
      </c>
      <c r="H8" s="12">
        <v>44316</v>
      </c>
      <c r="I8" s="8">
        <v>613</v>
      </c>
      <c r="J8" s="7" t="s">
        <v>144</v>
      </c>
      <c r="K8" s="7" t="s">
        <v>117</v>
      </c>
      <c r="L8" s="10">
        <v>3862</v>
      </c>
      <c r="M8" s="11">
        <v>3862</v>
      </c>
      <c r="O8" s="135"/>
      <c r="P8" s="135"/>
    </row>
    <row r="9" spans="2:16" ht="25" customHeight="1" x14ac:dyDescent="0.35">
      <c r="B9" s="88" t="s">
        <v>15</v>
      </c>
      <c r="C9" s="7" t="s">
        <v>8</v>
      </c>
      <c r="D9" s="8">
        <v>6521</v>
      </c>
      <c r="E9" s="7" t="s">
        <v>147</v>
      </c>
      <c r="F9" s="7" t="s">
        <v>148</v>
      </c>
      <c r="G9" s="12">
        <v>44377</v>
      </c>
      <c r="H9" s="12">
        <v>46783</v>
      </c>
      <c r="I9" s="8">
        <v>158</v>
      </c>
      <c r="J9" s="7" t="s">
        <v>17</v>
      </c>
      <c r="K9" s="7" t="s">
        <v>117</v>
      </c>
      <c r="L9" s="10">
        <v>7216</v>
      </c>
      <c r="M9" s="11">
        <v>7216</v>
      </c>
      <c r="O9" s="135"/>
      <c r="P9" s="135"/>
    </row>
    <row r="10" spans="2:16" ht="15" customHeight="1" x14ac:dyDescent="0.35">
      <c r="B10" s="88" t="s">
        <v>41</v>
      </c>
      <c r="C10" s="7"/>
      <c r="D10" s="8"/>
      <c r="E10" s="7"/>
      <c r="F10" s="7"/>
      <c r="G10" s="7"/>
      <c r="H10" s="7"/>
      <c r="I10" s="8"/>
      <c r="J10" s="7"/>
      <c r="K10" s="7"/>
      <c r="L10" s="10">
        <v>834</v>
      </c>
      <c r="M10" s="11">
        <v>834</v>
      </c>
      <c r="O10" s="135"/>
      <c r="P10" s="135"/>
    </row>
    <row r="11" spans="2:16" s="51" customFormat="1" ht="15" customHeight="1" x14ac:dyDescent="0.35">
      <c r="B11" s="89" t="s">
        <v>18</v>
      </c>
      <c r="C11" s="18"/>
      <c r="D11" s="115"/>
      <c r="E11" s="19"/>
      <c r="F11" s="54"/>
      <c r="G11" s="54"/>
      <c r="H11" s="54"/>
      <c r="I11" s="20"/>
      <c r="J11" s="54"/>
      <c r="K11" s="54"/>
      <c r="L11" s="21">
        <v>13013</v>
      </c>
      <c r="M11" s="22">
        <v>13013</v>
      </c>
      <c r="O11" s="135"/>
      <c r="P11" s="135"/>
    </row>
    <row r="12" spans="2:16" ht="15" customHeight="1" x14ac:dyDescent="0.35">
      <c r="B12" s="87" t="s">
        <v>19</v>
      </c>
      <c r="C12" s="3"/>
      <c r="D12" s="116"/>
      <c r="E12" s="52"/>
      <c r="F12" s="52"/>
      <c r="G12" s="52"/>
      <c r="H12" s="52"/>
      <c r="I12" s="55"/>
      <c r="J12" s="52"/>
      <c r="K12" s="52"/>
      <c r="L12" s="55"/>
      <c r="M12" s="56"/>
      <c r="O12" s="135"/>
      <c r="P12" s="135"/>
    </row>
    <row r="13" spans="2:16" ht="15" customHeight="1" x14ac:dyDescent="0.35">
      <c r="B13" s="88">
        <v>2008</v>
      </c>
      <c r="C13" s="7" t="s">
        <v>20</v>
      </c>
      <c r="D13" s="8">
        <v>600</v>
      </c>
      <c r="E13" s="7">
        <v>200</v>
      </c>
      <c r="F13" s="7" t="s">
        <v>10</v>
      </c>
      <c r="G13" s="12">
        <v>39539</v>
      </c>
      <c r="H13" s="12">
        <v>41365</v>
      </c>
      <c r="I13" s="8">
        <v>15</v>
      </c>
      <c r="J13" s="7" t="s">
        <v>151</v>
      </c>
      <c r="K13" s="7" t="s">
        <v>117</v>
      </c>
      <c r="L13" s="10">
        <v>60</v>
      </c>
      <c r="M13" s="11">
        <v>60</v>
      </c>
      <c r="O13" s="135"/>
      <c r="P13" s="135"/>
    </row>
    <row r="14" spans="2:16" ht="15" customHeight="1" x14ac:dyDescent="0.35">
      <c r="B14" s="88" t="s">
        <v>21</v>
      </c>
      <c r="C14" s="7" t="s">
        <v>20</v>
      </c>
      <c r="D14" s="8">
        <v>491.08092499999998</v>
      </c>
      <c r="E14" s="7">
        <v>200</v>
      </c>
      <c r="F14" s="7" t="s">
        <v>10</v>
      </c>
      <c r="G14" s="12">
        <v>41821</v>
      </c>
      <c r="H14" s="12">
        <v>43831</v>
      </c>
      <c r="I14" s="8">
        <v>149</v>
      </c>
      <c r="J14" s="7" t="s">
        <v>144</v>
      </c>
      <c r="K14" s="7" t="s">
        <v>118</v>
      </c>
      <c r="L14" s="10">
        <v>251</v>
      </c>
      <c r="M14" s="11">
        <v>251</v>
      </c>
      <c r="O14" s="135"/>
      <c r="P14" s="135"/>
    </row>
    <row r="15" spans="2:16" x14ac:dyDescent="0.35">
      <c r="B15" s="88" t="s">
        <v>22</v>
      </c>
      <c r="C15" s="7" t="s">
        <v>20</v>
      </c>
      <c r="D15" s="8">
        <v>454.75</v>
      </c>
      <c r="E15" s="7">
        <v>107</v>
      </c>
      <c r="F15" s="7" t="s">
        <v>148</v>
      </c>
      <c r="G15" s="12">
        <v>43881</v>
      </c>
      <c r="H15" s="12">
        <v>46254</v>
      </c>
      <c r="I15" s="8">
        <v>69</v>
      </c>
      <c r="J15" s="7" t="s">
        <v>17</v>
      </c>
      <c r="K15" s="7" t="s">
        <v>118</v>
      </c>
      <c r="L15" s="10">
        <v>455</v>
      </c>
      <c r="M15" s="11">
        <v>455</v>
      </c>
      <c r="O15" s="135"/>
      <c r="P15" s="135"/>
    </row>
    <row r="16" spans="2:16" ht="15" customHeight="1" x14ac:dyDescent="0.35">
      <c r="B16" s="84" t="s">
        <v>150</v>
      </c>
      <c r="C16" s="13" t="s">
        <v>152</v>
      </c>
      <c r="D16" s="15">
        <v>26501</v>
      </c>
      <c r="E16" s="15">
        <v>10000</v>
      </c>
      <c r="F16" s="13" t="s">
        <v>10</v>
      </c>
      <c r="G16" s="14">
        <v>41944</v>
      </c>
      <c r="H16" s="14">
        <v>43799</v>
      </c>
      <c r="I16" s="15">
        <v>10</v>
      </c>
      <c r="J16" s="7" t="s">
        <v>144</v>
      </c>
      <c r="K16" s="13"/>
      <c r="L16" s="16">
        <v>14</v>
      </c>
      <c r="M16" s="17">
        <v>14</v>
      </c>
      <c r="O16" s="135"/>
      <c r="P16" s="135"/>
    </row>
    <row r="17" spans="2:16" s="51" customFormat="1" ht="15" customHeight="1" x14ac:dyDescent="0.35">
      <c r="B17" s="89" t="s">
        <v>24</v>
      </c>
      <c r="C17" s="18"/>
      <c r="D17" s="115"/>
      <c r="E17" s="19"/>
      <c r="F17" s="54"/>
      <c r="G17" s="54"/>
      <c r="H17" s="54"/>
      <c r="I17" s="20"/>
      <c r="J17" s="54"/>
      <c r="K17" s="54"/>
      <c r="L17" s="21">
        <v>780</v>
      </c>
      <c r="M17" s="22">
        <v>780</v>
      </c>
      <c r="O17" s="135"/>
      <c r="P17" s="135"/>
    </row>
    <row r="18" spans="2:16" ht="15" customHeight="1" x14ac:dyDescent="0.35">
      <c r="B18" s="90" t="s">
        <v>27</v>
      </c>
      <c r="C18" s="23"/>
      <c r="D18" s="117"/>
      <c r="E18" s="24"/>
      <c r="F18" s="52"/>
      <c r="G18" s="52"/>
      <c r="H18" s="52"/>
      <c r="I18" s="55"/>
      <c r="J18" s="52"/>
      <c r="K18" s="52"/>
      <c r="L18" s="55"/>
      <c r="M18" s="56"/>
      <c r="O18" s="135"/>
      <c r="P18" s="135"/>
    </row>
    <row r="19" spans="2:16" ht="25" customHeight="1" x14ac:dyDescent="0.35">
      <c r="B19" s="91" t="s">
        <v>28</v>
      </c>
      <c r="C19" s="25" t="s">
        <v>8</v>
      </c>
      <c r="D19" s="26">
        <v>308</v>
      </c>
      <c r="E19" s="134">
        <v>0</v>
      </c>
      <c r="F19" s="25" t="s">
        <v>10</v>
      </c>
      <c r="G19" s="14">
        <v>40543</v>
      </c>
      <c r="H19" s="25" t="s">
        <v>11</v>
      </c>
      <c r="I19" s="26">
        <v>0</v>
      </c>
      <c r="J19" s="25" t="s">
        <v>29</v>
      </c>
      <c r="K19" s="13" t="s">
        <v>119</v>
      </c>
      <c r="L19" s="27">
        <v>291</v>
      </c>
      <c r="M19" s="28">
        <v>291</v>
      </c>
      <c r="O19" s="135"/>
      <c r="P19" s="135"/>
    </row>
    <row r="20" spans="2:16" ht="15" customHeight="1" x14ac:dyDescent="0.35">
      <c r="B20" s="84" t="s">
        <v>30</v>
      </c>
      <c r="C20" s="13" t="s">
        <v>8</v>
      </c>
      <c r="D20" s="15">
        <v>440</v>
      </c>
      <c r="E20" s="13">
        <v>100</v>
      </c>
      <c r="F20" s="13" t="s">
        <v>23</v>
      </c>
      <c r="G20" s="14">
        <v>44099</v>
      </c>
      <c r="H20" s="14">
        <v>45741</v>
      </c>
      <c r="I20" s="15">
        <v>31</v>
      </c>
      <c r="J20" s="13" t="s">
        <v>29</v>
      </c>
      <c r="K20" s="13" t="s">
        <v>117</v>
      </c>
      <c r="L20" s="16">
        <v>589</v>
      </c>
      <c r="M20" s="17">
        <v>216</v>
      </c>
      <c r="O20" s="135"/>
      <c r="P20" s="135"/>
    </row>
    <row r="21" spans="2:16" s="51" customFormat="1" ht="15" customHeight="1" x14ac:dyDescent="0.35">
      <c r="B21" s="92" t="s">
        <v>31</v>
      </c>
      <c r="C21" s="29"/>
      <c r="D21" s="118"/>
      <c r="E21" s="30"/>
      <c r="F21" s="57"/>
      <c r="G21" s="57"/>
      <c r="H21" s="57"/>
      <c r="I21" s="31"/>
      <c r="J21" s="57"/>
      <c r="K21" s="57"/>
      <c r="L21" s="32">
        <v>880</v>
      </c>
      <c r="M21" s="33">
        <v>507</v>
      </c>
      <c r="O21" s="135"/>
      <c r="P21" s="135"/>
    </row>
    <row r="22" spans="2:16" ht="15" customHeight="1" x14ac:dyDescent="0.35">
      <c r="B22" s="93" t="s">
        <v>33</v>
      </c>
      <c r="C22" s="34"/>
      <c r="D22" s="119"/>
      <c r="E22" s="58"/>
      <c r="F22" s="58"/>
      <c r="G22" s="58"/>
      <c r="H22" s="58"/>
      <c r="I22" s="59"/>
      <c r="J22" s="58"/>
      <c r="K22" s="58"/>
      <c r="L22" s="59"/>
      <c r="M22" s="60"/>
      <c r="O22" s="135"/>
      <c r="P22" s="135"/>
    </row>
    <row r="23" spans="2:16" ht="15" customHeight="1" x14ac:dyDescent="0.35">
      <c r="B23" s="88" t="s">
        <v>34</v>
      </c>
      <c r="C23" s="7" t="s">
        <v>20</v>
      </c>
      <c r="D23" s="8">
        <v>866.23749999999995</v>
      </c>
      <c r="E23" s="7">
        <v>200</v>
      </c>
      <c r="F23" s="7" t="s">
        <v>10</v>
      </c>
      <c r="G23" s="12">
        <v>42460</v>
      </c>
      <c r="H23" s="12">
        <v>43409</v>
      </c>
      <c r="I23" s="8">
        <v>58</v>
      </c>
      <c r="J23" s="7" t="s">
        <v>144</v>
      </c>
      <c r="K23" s="7" t="s">
        <v>120</v>
      </c>
      <c r="L23" s="10">
        <v>212</v>
      </c>
      <c r="M23" s="11">
        <v>212</v>
      </c>
      <c r="O23" s="135"/>
      <c r="P23" s="135"/>
    </row>
    <row r="24" spans="2:16" ht="21" x14ac:dyDescent="0.35">
      <c r="B24" s="88" t="s">
        <v>21</v>
      </c>
      <c r="C24" s="7" t="s">
        <v>20</v>
      </c>
      <c r="D24" s="8">
        <v>1650</v>
      </c>
      <c r="E24" s="7">
        <v>200</v>
      </c>
      <c r="F24" s="7" t="s">
        <v>10</v>
      </c>
      <c r="G24" s="12">
        <v>43410</v>
      </c>
      <c r="H24" s="12">
        <v>44273</v>
      </c>
      <c r="I24" s="8">
        <v>208</v>
      </c>
      <c r="J24" s="7" t="s">
        <v>144</v>
      </c>
      <c r="K24" s="7" t="s">
        <v>195</v>
      </c>
      <c r="L24" s="10">
        <v>1156</v>
      </c>
      <c r="M24" s="11">
        <v>1156</v>
      </c>
      <c r="O24" s="135"/>
      <c r="P24" s="135"/>
    </row>
    <row r="25" spans="2:16" ht="25" customHeight="1" x14ac:dyDescent="0.35">
      <c r="B25" s="88" t="s">
        <v>22</v>
      </c>
      <c r="C25" s="7" t="s">
        <v>20</v>
      </c>
      <c r="D25" s="8">
        <v>2784.1669099999999</v>
      </c>
      <c r="E25" s="7">
        <v>200</v>
      </c>
      <c r="F25" s="7" t="s">
        <v>148</v>
      </c>
      <c r="G25" s="12">
        <v>44274</v>
      </c>
      <c r="H25" s="12">
        <v>46174</v>
      </c>
      <c r="I25" s="8">
        <v>75</v>
      </c>
      <c r="J25" s="7" t="s">
        <v>17</v>
      </c>
      <c r="K25" s="7" t="s">
        <v>195</v>
      </c>
      <c r="L25" s="10">
        <v>2755</v>
      </c>
      <c r="M25" s="11">
        <v>2755</v>
      </c>
      <c r="O25" s="135"/>
      <c r="P25" s="135"/>
    </row>
    <row r="26" spans="2:16" ht="15" customHeight="1" x14ac:dyDescent="0.35">
      <c r="B26" s="84" t="s">
        <v>41</v>
      </c>
      <c r="C26" s="13"/>
      <c r="D26" s="15"/>
      <c r="E26" s="13"/>
      <c r="F26" s="13"/>
      <c r="G26" s="14"/>
      <c r="H26" s="14"/>
      <c r="I26" s="15"/>
      <c r="J26" s="13"/>
      <c r="K26" s="13"/>
      <c r="L26" s="16">
        <v>1336</v>
      </c>
      <c r="M26" s="17">
        <v>1322</v>
      </c>
      <c r="O26" s="135"/>
      <c r="P26" s="135"/>
    </row>
    <row r="27" spans="2:16" s="51" customFormat="1" ht="15" customHeight="1" x14ac:dyDescent="0.35">
      <c r="B27" s="94" t="s">
        <v>35</v>
      </c>
      <c r="C27" s="29"/>
      <c r="D27" s="120"/>
      <c r="E27" s="36"/>
      <c r="F27" s="57"/>
      <c r="G27" s="57"/>
      <c r="H27" s="57"/>
      <c r="I27" s="31"/>
      <c r="J27" s="57"/>
      <c r="K27" s="57"/>
      <c r="L27" s="32">
        <v>5459</v>
      </c>
      <c r="M27" s="33">
        <v>5445</v>
      </c>
      <c r="O27" s="135"/>
      <c r="P27" s="135"/>
    </row>
    <row r="28" spans="2:16" ht="15" customHeight="1" x14ac:dyDescent="0.35">
      <c r="B28" s="90" t="s">
        <v>25</v>
      </c>
      <c r="C28" s="23"/>
      <c r="D28" s="117"/>
      <c r="E28" s="24"/>
      <c r="F28" s="52"/>
      <c r="G28" s="52"/>
      <c r="H28" s="52"/>
      <c r="I28" s="55"/>
      <c r="J28" s="52"/>
      <c r="K28" s="52"/>
      <c r="L28" s="55"/>
      <c r="M28" s="56"/>
      <c r="O28" s="135"/>
      <c r="P28" s="135"/>
    </row>
    <row r="29" spans="2:16" ht="21" x14ac:dyDescent="0.35">
      <c r="B29" s="91" t="s">
        <v>153</v>
      </c>
      <c r="C29" s="25" t="s">
        <v>8</v>
      </c>
      <c r="D29" s="26">
        <v>898</v>
      </c>
      <c r="E29" s="25">
        <v>100</v>
      </c>
      <c r="F29" s="25" t="s">
        <v>23</v>
      </c>
      <c r="G29" s="37">
        <v>43595</v>
      </c>
      <c r="H29" s="37">
        <v>45971</v>
      </c>
      <c r="I29" s="26">
        <v>63</v>
      </c>
      <c r="J29" s="25" t="s">
        <v>17</v>
      </c>
      <c r="K29" s="13" t="s">
        <v>121</v>
      </c>
      <c r="L29" s="27">
        <v>987</v>
      </c>
      <c r="M29" s="28">
        <v>987</v>
      </c>
      <c r="O29" s="135"/>
      <c r="P29" s="135"/>
    </row>
    <row r="30" spans="2:16" s="51" customFormat="1" ht="15" customHeight="1" x14ac:dyDescent="0.35">
      <c r="B30" s="92" t="s">
        <v>26</v>
      </c>
      <c r="C30" s="29"/>
      <c r="D30" s="118"/>
      <c r="E30" s="30"/>
      <c r="F30" s="57"/>
      <c r="G30" s="57"/>
      <c r="H30" s="57"/>
      <c r="I30" s="31"/>
      <c r="J30" s="57"/>
      <c r="K30" s="57"/>
      <c r="L30" s="32">
        <v>987</v>
      </c>
      <c r="M30" s="33">
        <v>987</v>
      </c>
      <c r="O30" s="135"/>
      <c r="P30" s="135"/>
    </row>
    <row r="31" spans="2:16" ht="15" customHeight="1" x14ac:dyDescent="0.35">
      <c r="B31" s="90" t="s">
        <v>154</v>
      </c>
      <c r="C31" s="23"/>
      <c r="D31" s="117"/>
      <c r="E31" s="24"/>
      <c r="F31" s="52"/>
      <c r="G31" s="52"/>
      <c r="H31" s="52"/>
      <c r="I31" s="55"/>
      <c r="J31" s="52"/>
      <c r="K31" s="52"/>
      <c r="L31" s="55"/>
      <c r="M31" s="56"/>
      <c r="O31" s="135"/>
      <c r="P31" s="135"/>
    </row>
    <row r="32" spans="2:16" ht="15" customHeight="1" x14ac:dyDescent="0.35">
      <c r="B32" s="91" t="s">
        <v>155</v>
      </c>
      <c r="C32" s="25" t="s">
        <v>20</v>
      </c>
      <c r="D32" s="26" t="s">
        <v>9</v>
      </c>
      <c r="E32" s="25" t="s">
        <v>9</v>
      </c>
      <c r="F32" s="25" t="s">
        <v>156</v>
      </c>
      <c r="G32" s="37">
        <v>44579</v>
      </c>
      <c r="H32" s="37">
        <v>46295</v>
      </c>
      <c r="I32" s="26">
        <v>28</v>
      </c>
      <c r="J32" s="25" t="s">
        <v>17</v>
      </c>
      <c r="K32" s="13"/>
      <c r="L32" s="27">
        <v>60</v>
      </c>
      <c r="M32" s="28">
        <v>60</v>
      </c>
      <c r="O32" s="135"/>
      <c r="P32" s="135"/>
    </row>
    <row r="33" spans="2:16" s="51" customFormat="1" ht="15" customHeight="1" x14ac:dyDescent="0.35">
      <c r="B33" s="92" t="s">
        <v>188</v>
      </c>
      <c r="C33" s="29"/>
      <c r="D33" s="118"/>
      <c r="E33" s="30"/>
      <c r="F33" s="57"/>
      <c r="G33" s="57"/>
      <c r="H33" s="57"/>
      <c r="I33" s="31"/>
      <c r="J33" s="57"/>
      <c r="K33" s="57"/>
      <c r="L33" s="32">
        <v>60</v>
      </c>
      <c r="M33" s="33">
        <v>60</v>
      </c>
      <c r="O33" s="135"/>
      <c r="P33" s="135"/>
    </row>
    <row r="34" spans="2:16" ht="15" customHeight="1" x14ac:dyDescent="0.35">
      <c r="B34" s="95" t="s">
        <v>36</v>
      </c>
      <c r="C34" s="23"/>
      <c r="D34" s="121"/>
      <c r="E34" s="38"/>
      <c r="F34" s="61"/>
      <c r="G34" s="61"/>
      <c r="H34" s="61"/>
      <c r="I34" s="62"/>
      <c r="J34" s="61"/>
      <c r="K34" s="61"/>
      <c r="L34" s="62"/>
      <c r="M34" s="63"/>
      <c r="O34" s="135"/>
      <c r="P34" s="135"/>
    </row>
    <row r="35" spans="2:16" ht="24.75" customHeight="1" x14ac:dyDescent="0.35">
      <c r="B35" s="88" t="s">
        <v>138</v>
      </c>
      <c r="C35" s="7" t="s">
        <v>37</v>
      </c>
      <c r="D35" s="8">
        <v>1010</v>
      </c>
      <c r="E35" s="7" t="s">
        <v>9</v>
      </c>
      <c r="F35" s="7" t="s">
        <v>38</v>
      </c>
      <c r="G35" s="12" t="s">
        <v>11</v>
      </c>
      <c r="H35" s="12" t="s">
        <v>11</v>
      </c>
      <c r="I35" s="8" t="s">
        <v>9</v>
      </c>
      <c r="J35" s="7" t="s">
        <v>39</v>
      </c>
      <c r="K35" s="7" t="s">
        <v>122</v>
      </c>
      <c r="L35" s="10">
        <v>1328</v>
      </c>
      <c r="M35" s="11">
        <v>1308</v>
      </c>
      <c r="O35" s="135"/>
      <c r="P35" s="135"/>
    </row>
    <row r="36" spans="2:16" s="51" customFormat="1" ht="15" customHeight="1" x14ac:dyDescent="0.35">
      <c r="B36" s="94" t="s">
        <v>40</v>
      </c>
      <c r="C36" s="29"/>
      <c r="D36" s="120"/>
      <c r="E36" s="36"/>
      <c r="F36" s="57"/>
      <c r="G36" s="57"/>
      <c r="H36" s="57"/>
      <c r="I36" s="31" t="s">
        <v>9</v>
      </c>
      <c r="J36" s="57"/>
      <c r="K36" s="57"/>
      <c r="L36" s="32">
        <v>1328</v>
      </c>
      <c r="M36" s="33">
        <v>1308</v>
      </c>
      <c r="O36" s="135"/>
      <c r="P36" s="135"/>
    </row>
    <row r="37" spans="2:16" ht="15" customHeight="1" x14ac:dyDescent="0.35">
      <c r="B37" s="85" t="s">
        <v>116</v>
      </c>
      <c r="C37" s="39"/>
      <c r="D37" s="40"/>
      <c r="E37" s="40"/>
      <c r="F37" s="61"/>
      <c r="G37" s="61"/>
      <c r="H37" s="61"/>
      <c r="I37" s="41"/>
      <c r="J37" s="61"/>
      <c r="K37" s="61"/>
      <c r="L37" s="42"/>
      <c r="M37" s="43"/>
      <c r="O37" s="135"/>
      <c r="P37" s="135"/>
    </row>
    <row r="38" spans="2:16" ht="15" customHeight="1" x14ac:dyDescent="0.35">
      <c r="B38" s="86" t="s">
        <v>42</v>
      </c>
      <c r="C38" s="44"/>
      <c r="D38" s="45"/>
      <c r="E38" s="45"/>
      <c r="F38" s="64"/>
      <c r="G38" s="64"/>
      <c r="H38" s="64"/>
      <c r="I38" s="47">
        <v>1826</v>
      </c>
      <c r="J38" s="64"/>
      <c r="K38" s="64"/>
      <c r="L38" s="47">
        <v>22507</v>
      </c>
      <c r="M38" s="48">
        <v>22100</v>
      </c>
      <c r="O38" s="135"/>
      <c r="P38" s="135"/>
    </row>
    <row r="39" spans="2:16" ht="12" customHeight="1" x14ac:dyDescent="0.35">
      <c r="B39" s="164" t="s">
        <v>157</v>
      </c>
      <c r="C39" s="165"/>
      <c r="D39" s="165"/>
      <c r="E39" s="165"/>
      <c r="F39" s="165"/>
      <c r="G39" s="165"/>
      <c r="H39" s="165"/>
      <c r="I39" s="165"/>
      <c r="J39" s="165"/>
      <c r="K39" s="165"/>
      <c r="L39" s="165"/>
      <c r="M39" s="165"/>
    </row>
    <row r="40" spans="2:16" ht="12" customHeight="1" x14ac:dyDescent="0.35">
      <c r="B40" s="164"/>
      <c r="C40" s="165"/>
      <c r="D40" s="165"/>
      <c r="E40" s="165"/>
      <c r="F40" s="165"/>
      <c r="G40" s="165"/>
      <c r="H40" s="165"/>
      <c r="I40" s="165"/>
      <c r="J40" s="165"/>
      <c r="K40" s="165"/>
      <c r="L40" s="165"/>
      <c r="M40" s="165"/>
    </row>
    <row r="41" spans="2:16" ht="12" customHeight="1" x14ac:dyDescent="0.35">
      <c r="B41" s="164"/>
      <c r="C41" s="165"/>
      <c r="D41" s="165"/>
      <c r="E41" s="165"/>
      <c r="F41" s="165"/>
      <c r="G41" s="165"/>
      <c r="H41" s="165"/>
      <c r="I41" s="165"/>
      <c r="J41" s="165"/>
      <c r="K41" s="165"/>
      <c r="L41" s="165"/>
      <c r="M41" s="165"/>
    </row>
    <row r="42" spans="2:16" ht="12" customHeight="1" x14ac:dyDescent="0.35">
      <c r="B42" s="164"/>
      <c r="C42" s="165"/>
      <c r="D42" s="165"/>
      <c r="E42" s="165"/>
      <c r="F42" s="165"/>
      <c r="G42" s="165"/>
      <c r="H42" s="165"/>
      <c r="I42" s="165"/>
      <c r="J42" s="165"/>
      <c r="K42" s="165"/>
      <c r="L42" s="165"/>
      <c r="M42" s="165"/>
    </row>
    <row r="46" spans="2:16" x14ac:dyDescent="0.35">
      <c r="F46" s="161"/>
      <c r="G46" s="161"/>
      <c r="H46" s="161"/>
    </row>
    <row r="47" spans="2:16" x14ac:dyDescent="0.35">
      <c r="G47" s="135"/>
      <c r="H47" s="163"/>
    </row>
    <row r="48" spans="2:16" x14ac:dyDescent="0.35">
      <c r="H48" s="163"/>
    </row>
    <row r="49" spans="8:9" x14ac:dyDescent="0.35">
      <c r="H49" s="163"/>
    </row>
    <row r="50" spans="8:9" x14ac:dyDescent="0.35">
      <c r="H50" s="163"/>
    </row>
    <row r="51" spans="8:9" x14ac:dyDescent="0.35">
      <c r="H51" s="163"/>
      <c r="I51" s="162"/>
    </row>
    <row r="52" spans="8:9" x14ac:dyDescent="0.35">
      <c r="H52" s="163"/>
      <c r="I52" s="162"/>
    </row>
    <row r="53" spans="8:9" x14ac:dyDescent="0.35">
      <c r="H53" s="163"/>
      <c r="I53" s="162"/>
    </row>
    <row r="54" spans="8:9" x14ac:dyDescent="0.35">
      <c r="H54" s="163"/>
      <c r="I54" s="162"/>
    </row>
  </sheetData>
  <mergeCells count="13">
    <mergeCell ref="B39:M42"/>
    <mergeCell ref="M2:M3"/>
    <mergeCell ref="B2:B3"/>
    <mergeCell ref="L2:L3"/>
    <mergeCell ref="F2:F3"/>
    <mergeCell ref="G2:G3"/>
    <mergeCell ref="H2:H3"/>
    <mergeCell ref="I2:I3"/>
    <mergeCell ref="C2:C3"/>
    <mergeCell ref="D2:D3"/>
    <mergeCell ref="E2:E3"/>
    <mergeCell ref="J2:J3"/>
    <mergeCell ref="K2:K3"/>
  </mergeCells>
  <pageMargins left="0.23622047244094491" right="0.23622047244094491" top="0.35433070866141736" bottom="0.35433070866141736" header="0.31496062992125984" footer="0.31496062992125984"/>
  <pageSetup paperSize="9" scale="7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EFF4B-6048-4DBD-99A8-BDE7CDD3CFDD}">
  <sheetPr>
    <pageSetUpPr fitToPage="1"/>
  </sheetPr>
  <dimension ref="B1:M25"/>
  <sheetViews>
    <sheetView showGridLines="0" zoomScale="85" zoomScaleNormal="85" zoomScaleSheetLayoutView="85" workbookViewId="0">
      <pane ySplit="3" topLeftCell="A4" activePane="bottomLeft" state="frozen"/>
      <selection pane="bottomLeft" activeCell="M24" sqref="B2:M24"/>
    </sheetView>
  </sheetViews>
  <sheetFormatPr defaultColWidth="8.7265625" defaultRowHeight="13" x14ac:dyDescent="0.35"/>
  <cols>
    <col min="1" max="1" width="2.7265625" style="1" customWidth="1"/>
    <col min="2" max="2" width="27.7265625" style="1" customWidth="1"/>
    <col min="3" max="9" width="11.7265625" style="1" customWidth="1"/>
    <col min="10" max="10" width="16.7265625" style="1" customWidth="1"/>
    <col min="11" max="11" width="27.7265625" style="1" customWidth="1"/>
    <col min="12" max="13" width="11.7265625" style="1" customWidth="1"/>
    <col min="14" max="16384" width="8.7265625" style="1"/>
  </cols>
  <sheetData>
    <row r="1" spans="2:13" s="49" customFormat="1" ht="15" customHeight="1" x14ac:dyDescent="0.35">
      <c r="B1" s="152" t="s">
        <v>127</v>
      </c>
      <c r="C1" s="153"/>
      <c r="D1" s="154"/>
      <c r="E1" s="154"/>
      <c r="F1" s="154"/>
      <c r="G1" s="154"/>
      <c r="H1" s="154"/>
      <c r="I1" s="154"/>
      <c r="J1" s="153"/>
      <c r="K1" s="154"/>
      <c r="L1" s="154"/>
      <c r="M1" s="155"/>
    </row>
    <row r="2" spans="2:13" ht="15" customHeight="1" x14ac:dyDescent="0.35">
      <c r="B2" s="184" t="s">
        <v>32</v>
      </c>
      <c r="C2" s="170" t="s">
        <v>0</v>
      </c>
      <c r="D2" s="170" t="s">
        <v>124</v>
      </c>
      <c r="E2" s="170" t="s">
        <v>125</v>
      </c>
      <c r="F2" s="170" t="s">
        <v>3</v>
      </c>
      <c r="G2" s="170" t="s">
        <v>4</v>
      </c>
      <c r="H2" s="170" t="s">
        <v>5</v>
      </c>
      <c r="I2" s="170" t="s">
        <v>126</v>
      </c>
      <c r="J2" s="170" t="s">
        <v>1</v>
      </c>
      <c r="K2" s="170" t="s">
        <v>2</v>
      </c>
      <c r="L2" s="170" t="s">
        <v>142</v>
      </c>
      <c r="M2" s="166" t="s">
        <v>143</v>
      </c>
    </row>
    <row r="3" spans="2:13" ht="15" customHeight="1" x14ac:dyDescent="0.35">
      <c r="B3" s="185"/>
      <c r="C3" s="171"/>
      <c r="D3" s="171"/>
      <c r="E3" s="171"/>
      <c r="F3" s="171"/>
      <c r="G3" s="171"/>
      <c r="H3" s="171"/>
      <c r="I3" s="171"/>
      <c r="J3" s="171"/>
      <c r="K3" s="171"/>
      <c r="L3" s="171"/>
      <c r="M3" s="167"/>
    </row>
    <row r="4" spans="2:13" ht="15" customHeight="1" x14ac:dyDescent="0.35">
      <c r="B4" s="76" t="s">
        <v>196</v>
      </c>
      <c r="C4" s="77"/>
      <c r="D4" s="122"/>
      <c r="E4" s="5"/>
      <c r="F4" s="5"/>
      <c r="G4" s="5"/>
      <c r="H4" s="5"/>
      <c r="I4" s="5"/>
      <c r="J4" s="5"/>
      <c r="K4" s="5"/>
      <c r="L4" s="5"/>
      <c r="M4" s="6"/>
    </row>
    <row r="5" spans="2:13" ht="25" customHeight="1" x14ac:dyDescent="0.35">
      <c r="B5" s="88" t="s">
        <v>34</v>
      </c>
      <c r="C5" s="7" t="s">
        <v>8</v>
      </c>
      <c r="D5" s="8">
        <v>1492</v>
      </c>
      <c r="E5" s="7">
        <v>25</v>
      </c>
      <c r="F5" s="7" t="s">
        <v>10</v>
      </c>
      <c r="G5" s="12">
        <v>42064</v>
      </c>
      <c r="H5" s="12">
        <v>43040</v>
      </c>
      <c r="I5" s="7">
        <v>16</v>
      </c>
      <c r="J5" s="7" t="s">
        <v>29</v>
      </c>
      <c r="K5" s="7" t="s">
        <v>140</v>
      </c>
      <c r="L5" s="10">
        <v>778</v>
      </c>
      <c r="M5" s="11">
        <v>778</v>
      </c>
    </row>
    <row r="6" spans="2:13" ht="15" customHeight="1" x14ac:dyDescent="0.35">
      <c r="B6" s="88" t="s">
        <v>21</v>
      </c>
      <c r="C6" s="7" t="s">
        <v>8</v>
      </c>
      <c r="D6" s="149">
        <v>1619</v>
      </c>
      <c r="E6" s="172">
        <v>25</v>
      </c>
      <c r="F6" s="172" t="s">
        <v>10</v>
      </c>
      <c r="G6" s="181">
        <v>43070</v>
      </c>
      <c r="H6" s="181">
        <v>44256</v>
      </c>
      <c r="I6" s="172">
        <v>15</v>
      </c>
      <c r="J6" s="172" t="s">
        <v>29</v>
      </c>
      <c r="K6" s="175" t="s">
        <v>140</v>
      </c>
      <c r="L6" s="178">
        <v>1962</v>
      </c>
      <c r="M6" s="178">
        <v>1962</v>
      </c>
    </row>
    <row r="7" spans="2:13" ht="15" customHeight="1" x14ac:dyDescent="0.35">
      <c r="B7" s="88" t="s">
        <v>158</v>
      </c>
      <c r="C7" s="7" t="s">
        <v>20</v>
      </c>
      <c r="D7" s="150">
        <v>290</v>
      </c>
      <c r="E7" s="173"/>
      <c r="F7" s="173"/>
      <c r="G7" s="182"/>
      <c r="H7" s="182"/>
      <c r="I7" s="173"/>
      <c r="J7" s="173"/>
      <c r="K7" s="176"/>
      <c r="L7" s="179"/>
      <c r="M7" s="179"/>
    </row>
    <row r="8" spans="2:13" ht="15" customHeight="1" x14ac:dyDescent="0.35">
      <c r="B8" s="88" t="s">
        <v>159</v>
      </c>
      <c r="C8" s="7" t="s">
        <v>37</v>
      </c>
      <c r="D8" s="150">
        <v>570</v>
      </c>
      <c r="E8" s="174"/>
      <c r="F8" s="174"/>
      <c r="G8" s="183"/>
      <c r="H8" s="183"/>
      <c r="I8" s="174"/>
      <c r="J8" s="174"/>
      <c r="K8" s="177"/>
      <c r="L8" s="180"/>
      <c r="M8" s="180"/>
    </row>
    <row r="9" spans="2:13" ht="15" customHeight="1" x14ac:dyDescent="0.35">
      <c r="B9" s="88" t="s">
        <v>160</v>
      </c>
      <c r="C9" s="7" t="s">
        <v>8</v>
      </c>
      <c r="D9" s="150">
        <v>3642</v>
      </c>
      <c r="E9" s="172">
        <v>25</v>
      </c>
      <c r="F9" s="172" t="s">
        <v>10</v>
      </c>
      <c r="G9" s="12">
        <v>43070</v>
      </c>
      <c r="H9" s="181" t="s">
        <v>163</v>
      </c>
      <c r="I9" s="172">
        <v>9</v>
      </c>
      <c r="J9" s="172" t="s">
        <v>29</v>
      </c>
      <c r="K9" s="175" t="s">
        <v>140</v>
      </c>
      <c r="L9" s="178">
        <v>5382</v>
      </c>
      <c r="M9" s="178">
        <v>2776</v>
      </c>
    </row>
    <row r="10" spans="2:13" ht="15" customHeight="1" x14ac:dyDescent="0.35">
      <c r="B10" s="88" t="s">
        <v>161</v>
      </c>
      <c r="C10" s="7" t="s">
        <v>20</v>
      </c>
      <c r="D10" s="150">
        <v>590</v>
      </c>
      <c r="E10" s="173"/>
      <c r="F10" s="173"/>
      <c r="G10" s="12">
        <v>43862</v>
      </c>
      <c r="H10" s="182"/>
      <c r="I10" s="173"/>
      <c r="J10" s="173"/>
      <c r="K10" s="176"/>
      <c r="L10" s="179"/>
      <c r="M10" s="179"/>
    </row>
    <row r="11" spans="2:13" ht="15" customHeight="1" x14ac:dyDescent="0.35">
      <c r="B11" s="88" t="s">
        <v>162</v>
      </c>
      <c r="C11" s="7" t="s">
        <v>37</v>
      </c>
      <c r="D11" s="150">
        <v>664</v>
      </c>
      <c r="E11" s="174"/>
      <c r="F11" s="174"/>
      <c r="G11" s="12">
        <v>43891</v>
      </c>
      <c r="H11" s="183"/>
      <c r="I11" s="174"/>
      <c r="J11" s="174"/>
      <c r="K11" s="177"/>
      <c r="L11" s="180"/>
      <c r="M11" s="180"/>
    </row>
    <row r="12" spans="2:13" ht="15" customHeight="1" x14ac:dyDescent="0.35">
      <c r="B12" s="84" t="s">
        <v>41</v>
      </c>
      <c r="C12" s="13"/>
      <c r="D12" s="15"/>
      <c r="E12" s="13"/>
      <c r="F12" s="13"/>
      <c r="G12" s="14"/>
      <c r="H12" s="14"/>
      <c r="I12" s="13"/>
      <c r="J12" s="13"/>
      <c r="K12" s="13"/>
      <c r="L12" s="16">
        <v>9285</v>
      </c>
      <c r="M12" s="17">
        <v>4711</v>
      </c>
    </row>
    <row r="13" spans="2:13" ht="15" customHeight="1" x14ac:dyDescent="0.35">
      <c r="B13" s="89" t="s">
        <v>43</v>
      </c>
      <c r="C13" s="99"/>
      <c r="D13" s="123"/>
      <c r="E13" s="65"/>
      <c r="F13" s="65"/>
      <c r="G13" s="65"/>
      <c r="H13" s="65"/>
      <c r="I13" s="18"/>
      <c r="J13" s="65"/>
      <c r="K13" s="65"/>
      <c r="L13" s="21">
        <f>SUM(L5:L12)</f>
        <v>17407</v>
      </c>
      <c r="M13" s="21">
        <f>SUM(M5:M12)</f>
        <v>10227</v>
      </c>
    </row>
    <row r="14" spans="2:13" ht="15" customHeight="1" x14ac:dyDescent="0.35">
      <c r="B14" s="76" t="s">
        <v>44</v>
      </c>
      <c r="C14" s="77"/>
      <c r="D14" s="122"/>
      <c r="E14" s="5"/>
      <c r="F14" s="5"/>
      <c r="G14" s="5"/>
      <c r="H14" s="5"/>
      <c r="I14" s="5"/>
      <c r="J14" s="5"/>
      <c r="K14" s="5"/>
      <c r="L14" s="126"/>
      <c r="M14" s="127"/>
    </row>
    <row r="15" spans="2:13" ht="15" customHeight="1" x14ac:dyDescent="0.35">
      <c r="B15" s="88" t="s">
        <v>45</v>
      </c>
      <c r="C15" s="7" t="s">
        <v>20</v>
      </c>
      <c r="D15" s="8">
        <v>557.64499999999998</v>
      </c>
      <c r="E15" s="7">
        <v>200</v>
      </c>
      <c r="F15" s="7" t="s">
        <v>10</v>
      </c>
      <c r="G15" s="12">
        <v>41791</v>
      </c>
      <c r="H15" s="12">
        <v>44148</v>
      </c>
      <c r="I15" s="7">
        <v>36</v>
      </c>
      <c r="J15" s="7" t="s">
        <v>29</v>
      </c>
      <c r="K15" s="7" t="s">
        <v>133</v>
      </c>
      <c r="L15" s="10">
        <v>102</v>
      </c>
      <c r="M15" s="11">
        <v>102</v>
      </c>
    </row>
    <row r="16" spans="2:13" ht="15" customHeight="1" x14ac:dyDescent="0.35">
      <c r="B16" s="88" t="s">
        <v>34</v>
      </c>
      <c r="C16" s="7" t="s">
        <v>20</v>
      </c>
      <c r="D16" s="8">
        <v>1200</v>
      </c>
      <c r="E16" s="7">
        <v>150</v>
      </c>
      <c r="F16" s="7" t="s">
        <v>23</v>
      </c>
      <c r="G16" s="12">
        <v>43483</v>
      </c>
      <c r="H16" s="12">
        <v>45564</v>
      </c>
      <c r="I16" s="7">
        <v>73</v>
      </c>
      <c r="J16" s="7" t="s">
        <v>29</v>
      </c>
      <c r="K16" s="7" t="s">
        <v>133</v>
      </c>
      <c r="L16" s="10">
        <v>1200</v>
      </c>
      <c r="M16" s="11">
        <v>714</v>
      </c>
    </row>
    <row r="17" spans="2:13" ht="15" customHeight="1" x14ac:dyDescent="0.35">
      <c r="B17" s="88" t="s">
        <v>41</v>
      </c>
      <c r="C17" s="7"/>
      <c r="D17" s="8"/>
      <c r="E17" s="7"/>
      <c r="F17" s="7"/>
      <c r="G17" s="12"/>
      <c r="H17" s="12"/>
      <c r="I17" s="7"/>
      <c r="J17" s="7"/>
      <c r="K17" s="7"/>
      <c r="L17" s="10">
        <v>75</v>
      </c>
      <c r="M17" s="11">
        <v>59</v>
      </c>
    </row>
    <row r="18" spans="2:13" ht="15" customHeight="1" x14ac:dyDescent="0.35">
      <c r="B18" s="107" t="s">
        <v>46</v>
      </c>
      <c r="C18" s="99"/>
      <c r="D18" s="123"/>
      <c r="E18" s="65"/>
      <c r="F18" s="65"/>
      <c r="G18" s="65"/>
      <c r="H18" s="65"/>
      <c r="I18" s="18"/>
      <c r="J18" s="65"/>
      <c r="K18" s="65"/>
      <c r="L18" s="21">
        <f>SUM(L15:L17)</f>
        <v>1377</v>
      </c>
      <c r="M18" s="22">
        <f>SUM(M15:M17)</f>
        <v>875</v>
      </c>
    </row>
    <row r="19" spans="2:13" ht="15" customHeight="1" x14ac:dyDescent="0.35">
      <c r="B19" s="76" t="s">
        <v>47</v>
      </c>
      <c r="C19" s="77"/>
      <c r="D19" s="122"/>
      <c r="E19" s="5"/>
      <c r="F19" s="5"/>
      <c r="G19" s="5"/>
      <c r="H19" s="5"/>
      <c r="I19" s="5"/>
      <c r="J19" s="5"/>
      <c r="K19" s="5"/>
      <c r="L19" s="126"/>
      <c r="M19" s="127"/>
    </row>
    <row r="20" spans="2:13" ht="15" customHeight="1" x14ac:dyDescent="0.35">
      <c r="B20" s="88" t="s">
        <v>48</v>
      </c>
      <c r="C20" s="7" t="s">
        <v>49</v>
      </c>
      <c r="D20" s="8">
        <v>1183</v>
      </c>
      <c r="E20" s="7"/>
      <c r="F20" s="7" t="s">
        <v>23</v>
      </c>
      <c r="G20" s="12">
        <v>42795</v>
      </c>
      <c r="H20" s="12" t="s">
        <v>164</v>
      </c>
      <c r="I20" s="7"/>
      <c r="J20" s="7" t="s">
        <v>29</v>
      </c>
      <c r="K20" s="7" t="s">
        <v>11</v>
      </c>
      <c r="L20" s="10">
        <v>972</v>
      </c>
      <c r="M20" s="11">
        <v>851</v>
      </c>
    </row>
    <row r="21" spans="2:13" ht="15" customHeight="1" x14ac:dyDescent="0.35">
      <c r="B21" s="88" t="s">
        <v>41</v>
      </c>
      <c r="C21" s="7"/>
      <c r="D21" s="8"/>
      <c r="E21" s="7"/>
      <c r="F21" s="7"/>
      <c r="G21" s="12"/>
      <c r="H21" s="12"/>
      <c r="I21" s="7"/>
      <c r="J21" s="7"/>
      <c r="K21" s="7"/>
      <c r="L21" s="10">
        <v>50</v>
      </c>
      <c r="M21" s="11" t="s">
        <v>9</v>
      </c>
    </row>
    <row r="22" spans="2:13" ht="15" customHeight="1" x14ac:dyDescent="0.35">
      <c r="B22" s="107" t="s">
        <v>50</v>
      </c>
      <c r="C22" s="99"/>
      <c r="D22" s="123"/>
      <c r="E22" s="65"/>
      <c r="F22" s="65"/>
      <c r="G22" s="65"/>
      <c r="H22" s="65"/>
      <c r="I22" s="18" t="s">
        <v>9</v>
      </c>
      <c r="J22" s="65"/>
      <c r="K22" s="65"/>
      <c r="L22" s="21">
        <f>L20+L21</f>
        <v>1022</v>
      </c>
      <c r="M22" s="22">
        <f>M20</f>
        <v>851</v>
      </c>
    </row>
    <row r="23" spans="2:13" ht="15" customHeight="1" x14ac:dyDescent="0.35">
      <c r="B23" s="101" t="s">
        <v>116</v>
      </c>
      <c r="C23" s="100"/>
      <c r="D23" s="124"/>
      <c r="E23" s="35"/>
      <c r="F23" s="35"/>
      <c r="G23" s="35"/>
      <c r="H23" s="35"/>
      <c r="I23" s="13"/>
      <c r="J23" s="35"/>
      <c r="K23" s="35"/>
      <c r="L23" s="15" t="s">
        <v>9</v>
      </c>
      <c r="M23" s="128" t="s">
        <v>9</v>
      </c>
    </row>
    <row r="24" spans="2:13" ht="15" customHeight="1" x14ac:dyDescent="0.35">
      <c r="B24" s="97" t="s">
        <v>51</v>
      </c>
      <c r="C24" s="98"/>
      <c r="D24" s="125"/>
      <c r="E24" s="46"/>
      <c r="F24" s="46"/>
      <c r="G24" s="46"/>
      <c r="H24" s="46"/>
      <c r="I24" s="73">
        <f>SUM(I5:I23)</f>
        <v>149</v>
      </c>
      <c r="J24" s="46"/>
      <c r="K24" s="46"/>
      <c r="L24" s="47">
        <f>L22+L18+L13</f>
        <v>19806</v>
      </c>
      <c r="M24" s="48">
        <f>M22+M18+M13</f>
        <v>11953</v>
      </c>
    </row>
    <row r="25" spans="2:13" x14ac:dyDescent="0.35">
      <c r="B25" s="165" t="s">
        <v>197</v>
      </c>
      <c r="C25" s="165"/>
      <c r="D25" s="165"/>
      <c r="E25" s="165"/>
      <c r="F25" s="165"/>
      <c r="G25" s="165"/>
      <c r="H25" s="165"/>
      <c r="I25" s="165"/>
      <c r="J25" s="165"/>
      <c r="K25" s="165"/>
      <c r="L25" s="165"/>
      <c r="M25" s="165"/>
    </row>
  </sheetData>
  <mergeCells count="30">
    <mergeCell ref="B25:M25"/>
    <mergeCell ref="M2:M3"/>
    <mergeCell ref="H2:H3"/>
    <mergeCell ref="I2:I3"/>
    <mergeCell ref="J2:J3"/>
    <mergeCell ref="K2:K3"/>
    <mergeCell ref="L2:L3"/>
    <mergeCell ref="B2:B3"/>
    <mergeCell ref="C2:C3"/>
    <mergeCell ref="D2:D3"/>
    <mergeCell ref="E2:E3"/>
    <mergeCell ref="F2:F3"/>
    <mergeCell ref="G2:G3"/>
    <mergeCell ref="J9:J11"/>
    <mergeCell ref="K9:K11"/>
    <mergeCell ref="M9:M11"/>
    <mergeCell ref="G6:G8"/>
    <mergeCell ref="H6:H8"/>
    <mergeCell ref="I6:I8"/>
    <mergeCell ref="J6:J8"/>
    <mergeCell ref="E9:E11"/>
    <mergeCell ref="F9:F11"/>
    <mergeCell ref="H9:H11"/>
    <mergeCell ref="I9:I11"/>
    <mergeCell ref="L9:L11"/>
    <mergeCell ref="E6:E8"/>
    <mergeCell ref="K6:K8"/>
    <mergeCell ref="L6:L8"/>
    <mergeCell ref="M6:M8"/>
    <mergeCell ref="F6:F8"/>
  </mergeCells>
  <pageMargins left="0.23622047244094491" right="0.23622047244094491" top="0.35433070866141736" bottom="0.35433070866141736" header="0.31496062992125984" footer="0.31496062992125984"/>
  <pageSetup paperSize="9" scale="7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A0BA9-DACF-4B50-A169-774F2976329A}">
  <sheetPr>
    <pageSetUpPr fitToPage="1"/>
  </sheetPr>
  <dimension ref="B1:M34"/>
  <sheetViews>
    <sheetView showGridLines="0" zoomScale="85" zoomScaleNormal="85" zoomScaleSheetLayoutView="100" workbookViewId="0">
      <pane ySplit="3" topLeftCell="A4" activePane="bottomLeft" state="frozen"/>
      <selection pane="bottomLeft" activeCell="M32" sqref="B2:M32"/>
    </sheetView>
  </sheetViews>
  <sheetFormatPr defaultColWidth="8.7265625" defaultRowHeight="13" x14ac:dyDescent="0.3"/>
  <cols>
    <col min="1" max="1" width="2.7265625" style="75" customWidth="1"/>
    <col min="2" max="2" width="27.7265625" style="75" customWidth="1"/>
    <col min="3" max="9" width="11.7265625" style="75" customWidth="1"/>
    <col min="10" max="10" width="16.7265625" style="75" customWidth="1"/>
    <col min="11" max="11" width="27.7265625" style="75" customWidth="1"/>
    <col min="12" max="13" width="11.7265625" style="75" customWidth="1"/>
    <col min="14" max="16384" width="8.7265625" style="75"/>
  </cols>
  <sheetData>
    <row r="1" spans="2:13" s="49" customFormat="1" ht="15" customHeight="1" x14ac:dyDescent="0.35">
      <c r="B1" s="152" t="s">
        <v>128</v>
      </c>
      <c r="C1" s="153"/>
      <c r="D1" s="154"/>
      <c r="E1" s="154"/>
      <c r="F1" s="154"/>
      <c r="G1" s="154"/>
      <c r="H1" s="154"/>
      <c r="I1" s="154"/>
      <c r="J1" s="153"/>
      <c r="K1" s="154"/>
      <c r="L1" s="154"/>
      <c r="M1" s="155"/>
    </row>
    <row r="2" spans="2:13" s="1" customFormat="1" ht="15" customHeight="1" x14ac:dyDescent="0.35">
      <c r="B2" s="184" t="s">
        <v>32</v>
      </c>
      <c r="C2" s="170" t="s">
        <v>0</v>
      </c>
      <c r="D2" s="170" t="s">
        <v>124</v>
      </c>
      <c r="E2" s="170" t="s">
        <v>125</v>
      </c>
      <c r="F2" s="170" t="s">
        <v>3</v>
      </c>
      <c r="G2" s="170" t="s">
        <v>4</v>
      </c>
      <c r="H2" s="170" t="s">
        <v>5</v>
      </c>
      <c r="I2" s="170" t="s">
        <v>126</v>
      </c>
      <c r="J2" s="170" t="s">
        <v>1</v>
      </c>
      <c r="K2" s="170" t="s">
        <v>2</v>
      </c>
      <c r="L2" s="170" t="s">
        <v>145</v>
      </c>
      <c r="M2" s="166" t="s">
        <v>146</v>
      </c>
    </row>
    <row r="3" spans="2:13" s="1" customFormat="1" ht="15" customHeight="1" x14ac:dyDescent="0.35">
      <c r="B3" s="185"/>
      <c r="C3" s="171"/>
      <c r="D3" s="171"/>
      <c r="E3" s="171"/>
      <c r="F3" s="171"/>
      <c r="G3" s="171"/>
      <c r="H3" s="171"/>
      <c r="I3" s="171"/>
      <c r="J3" s="171"/>
      <c r="K3" s="171"/>
      <c r="L3" s="171"/>
      <c r="M3" s="167"/>
    </row>
    <row r="4" spans="2:13" ht="15" customHeight="1" x14ac:dyDescent="0.3">
      <c r="B4" s="76" t="s">
        <v>52</v>
      </c>
      <c r="C4" s="77"/>
      <c r="D4" s="77"/>
      <c r="E4" s="4"/>
      <c r="F4" s="5"/>
      <c r="G4" s="5"/>
      <c r="H4" s="5"/>
      <c r="I4" s="5"/>
      <c r="J4" s="5"/>
      <c r="K4" s="5"/>
      <c r="L4" s="5"/>
      <c r="M4" s="6"/>
    </row>
    <row r="5" spans="2:13" ht="15" customHeight="1" x14ac:dyDescent="0.3">
      <c r="B5" s="88" t="s">
        <v>53</v>
      </c>
      <c r="C5" s="7" t="s">
        <v>37</v>
      </c>
      <c r="D5" s="7">
        <v>111</v>
      </c>
      <c r="E5" s="7">
        <v>10</v>
      </c>
      <c r="F5" s="7" t="s">
        <v>10</v>
      </c>
      <c r="G5" s="12">
        <v>41306</v>
      </c>
      <c r="H5" s="7" t="s">
        <v>11</v>
      </c>
      <c r="I5" s="7">
        <v>7</v>
      </c>
      <c r="J5" s="7" t="s">
        <v>39</v>
      </c>
      <c r="K5" s="7" t="s">
        <v>11</v>
      </c>
      <c r="L5" s="10">
        <v>115</v>
      </c>
      <c r="M5" s="11">
        <v>106</v>
      </c>
    </row>
    <row r="6" spans="2:13" ht="15" customHeight="1" x14ac:dyDescent="0.3">
      <c r="B6" s="88" t="s">
        <v>45</v>
      </c>
      <c r="C6" s="7" t="s">
        <v>37</v>
      </c>
      <c r="D6" s="7">
        <v>397</v>
      </c>
      <c r="E6" s="133">
        <v>0</v>
      </c>
      <c r="F6" s="7" t="s">
        <v>10</v>
      </c>
      <c r="G6" s="12">
        <v>41671</v>
      </c>
      <c r="H6" s="12">
        <v>42095</v>
      </c>
      <c r="I6" s="133">
        <v>0</v>
      </c>
      <c r="J6" s="7" t="s">
        <v>29</v>
      </c>
      <c r="K6" s="7" t="s">
        <v>11</v>
      </c>
      <c r="L6" s="10">
        <v>83</v>
      </c>
      <c r="M6" s="11">
        <v>74</v>
      </c>
    </row>
    <row r="7" spans="2:13" ht="15" customHeight="1" x14ac:dyDescent="0.3">
      <c r="B7" s="88" t="s">
        <v>34</v>
      </c>
      <c r="C7" s="7" t="s">
        <v>37</v>
      </c>
      <c r="D7" s="7">
        <v>360</v>
      </c>
      <c r="E7" s="133">
        <v>0</v>
      </c>
      <c r="F7" s="7" t="s">
        <v>10</v>
      </c>
      <c r="G7" s="12">
        <v>42036</v>
      </c>
      <c r="H7" s="12">
        <v>42401</v>
      </c>
      <c r="I7" s="133">
        <v>0</v>
      </c>
      <c r="J7" s="7" t="s">
        <v>29</v>
      </c>
      <c r="K7" s="7" t="s">
        <v>11</v>
      </c>
      <c r="L7" s="10">
        <v>170</v>
      </c>
      <c r="M7" s="11">
        <v>170</v>
      </c>
    </row>
    <row r="8" spans="2:13" ht="15" customHeight="1" x14ac:dyDescent="0.3">
      <c r="B8" s="88" t="s">
        <v>21</v>
      </c>
      <c r="C8" s="7" t="s">
        <v>37</v>
      </c>
      <c r="D8" s="7">
        <v>437</v>
      </c>
      <c r="E8" s="133">
        <v>0</v>
      </c>
      <c r="F8" s="7" t="s">
        <v>10</v>
      </c>
      <c r="G8" s="12">
        <v>42948</v>
      </c>
      <c r="H8" s="12">
        <v>43678</v>
      </c>
      <c r="I8" s="133">
        <v>0</v>
      </c>
      <c r="J8" s="7" t="s">
        <v>29</v>
      </c>
      <c r="K8" s="7" t="s">
        <v>11</v>
      </c>
      <c r="L8" s="10">
        <v>349</v>
      </c>
      <c r="M8" s="11">
        <v>349</v>
      </c>
    </row>
    <row r="9" spans="2:13" ht="15" customHeight="1" x14ac:dyDescent="0.3">
      <c r="B9" s="88" t="s">
        <v>22</v>
      </c>
      <c r="C9" s="7" t="s">
        <v>37</v>
      </c>
      <c r="D9" s="7">
        <v>655</v>
      </c>
      <c r="E9" s="133">
        <v>0</v>
      </c>
      <c r="F9" s="7" t="s">
        <v>10</v>
      </c>
      <c r="G9" s="12">
        <v>43586</v>
      </c>
      <c r="H9" s="12">
        <v>44958</v>
      </c>
      <c r="I9" s="133">
        <v>0</v>
      </c>
      <c r="J9" s="7" t="s">
        <v>29</v>
      </c>
      <c r="K9" s="7" t="s">
        <v>11</v>
      </c>
      <c r="L9" s="10">
        <v>903</v>
      </c>
      <c r="M9" s="11">
        <v>892</v>
      </c>
    </row>
    <row r="10" spans="2:13" ht="15" customHeight="1" x14ac:dyDescent="0.3">
      <c r="B10" s="88" t="s">
        <v>165</v>
      </c>
      <c r="C10" s="7" t="s">
        <v>37</v>
      </c>
      <c r="D10" s="7">
        <v>427</v>
      </c>
      <c r="E10" s="133">
        <v>0</v>
      </c>
      <c r="F10" s="7" t="s">
        <v>23</v>
      </c>
      <c r="G10" s="12">
        <v>44562</v>
      </c>
      <c r="H10" s="12" t="s">
        <v>166</v>
      </c>
      <c r="I10" s="133">
        <v>0</v>
      </c>
      <c r="J10" s="7" t="s">
        <v>29</v>
      </c>
      <c r="K10" s="7" t="s">
        <v>11</v>
      </c>
      <c r="L10" s="10">
        <v>561</v>
      </c>
      <c r="M10" s="11">
        <v>200</v>
      </c>
    </row>
    <row r="11" spans="2:13" ht="15" customHeight="1" x14ac:dyDescent="0.3">
      <c r="B11" s="88" t="s">
        <v>41</v>
      </c>
      <c r="C11" s="7"/>
      <c r="D11" s="7"/>
      <c r="E11" s="7"/>
      <c r="F11" s="7"/>
      <c r="G11" s="12"/>
      <c r="H11" s="12"/>
      <c r="I11" s="7"/>
      <c r="J11" s="7"/>
      <c r="K11" s="7"/>
      <c r="L11" s="10">
        <v>170</v>
      </c>
      <c r="M11" s="11">
        <v>168</v>
      </c>
    </row>
    <row r="12" spans="2:13" ht="15" customHeight="1" x14ac:dyDescent="0.3">
      <c r="B12" s="107" t="s">
        <v>54</v>
      </c>
      <c r="C12" s="99"/>
      <c r="D12" s="99"/>
      <c r="E12" s="99"/>
      <c r="F12" s="65"/>
      <c r="G12" s="65"/>
      <c r="H12" s="65"/>
      <c r="I12" s="18"/>
      <c r="J12" s="65"/>
      <c r="K12" s="65"/>
      <c r="L12" s="21">
        <f>SUM(L5:L11)</f>
        <v>2351</v>
      </c>
      <c r="M12" s="21">
        <f>SUM(M5:M11)</f>
        <v>1959</v>
      </c>
    </row>
    <row r="13" spans="2:13" ht="15" customHeight="1" x14ac:dyDescent="0.3">
      <c r="B13" s="76" t="s">
        <v>55</v>
      </c>
      <c r="C13" s="77"/>
      <c r="D13" s="77"/>
      <c r="E13" s="4"/>
      <c r="F13" s="5"/>
      <c r="G13" s="5"/>
      <c r="H13" s="5"/>
      <c r="I13" s="5"/>
      <c r="J13" s="5"/>
      <c r="K13" s="5"/>
      <c r="L13" s="126"/>
      <c r="M13" s="127"/>
    </row>
    <row r="14" spans="2:13" ht="15" customHeight="1" x14ac:dyDescent="0.3">
      <c r="B14" s="88" t="s">
        <v>21</v>
      </c>
      <c r="C14" s="7" t="s">
        <v>37</v>
      </c>
      <c r="D14" s="7">
        <v>650</v>
      </c>
      <c r="E14" s="7">
        <v>50</v>
      </c>
      <c r="F14" s="7" t="s">
        <v>10</v>
      </c>
      <c r="G14" s="12">
        <v>41244</v>
      </c>
      <c r="H14" s="12">
        <v>41974</v>
      </c>
      <c r="I14" s="8">
        <v>3</v>
      </c>
      <c r="J14" s="7" t="s">
        <v>29</v>
      </c>
      <c r="K14" s="7" t="s">
        <v>11</v>
      </c>
      <c r="L14" s="10">
        <v>68</v>
      </c>
      <c r="M14" s="11">
        <v>68</v>
      </c>
    </row>
    <row r="15" spans="2:13" ht="15" customHeight="1" x14ac:dyDescent="0.3">
      <c r="B15" s="88" t="s">
        <v>22</v>
      </c>
      <c r="C15" s="7" t="s">
        <v>37</v>
      </c>
      <c r="D15" s="7">
        <v>945</v>
      </c>
      <c r="E15" s="7">
        <v>50</v>
      </c>
      <c r="F15" s="7" t="s">
        <v>10</v>
      </c>
      <c r="G15" s="12">
        <v>42036</v>
      </c>
      <c r="H15" s="12">
        <v>43132</v>
      </c>
      <c r="I15" s="8">
        <v>17</v>
      </c>
      <c r="J15" s="7" t="s">
        <v>29</v>
      </c>
      <c r="K15" s="7" t="s">
        <v>11</v>
      </c>
      <c r="L15" s="10">
        <v>408</v>
      </c>
      <c r="M15" s="11">
        <v>408</v>
      </c>
    </row>
    <row r="16" spans="2:13" ht="25" customHeight="1" x14ac:dyDescent="0.3">
      <c r="B16" s="88" t="s">
        <v>56</v>
      </c>
      <c r="C16" s="7" t="s">
        <v>37</v>
      </c>
      <c r="D16" s="7">
        <v>927</v>
      </c>
      <c r="E16" s="7">
        <v>25</v>
      </c>
      <c r="F16" s="7" t="s">
        <v>23</v>
      </c>
      <c r="G16" s="12">
        <v>43709</v>
      </c>
      <c r="H16" s="12">
        <v>44805</v>
      </c>
      <c r="I16" s="8">
        <v>19</v>
      </c>
      <c r="J16" s="7" t="s">
        <v>29</v>
      </c>
      <c r="K16" s="7" t="s">
        <v>141</v>
      </c>
      <c r="L16" s="10">
        <v>1186</v>
      </c>
      <c r="M16" s="11">
        <v>952</v>
      </c>
    </row>
    <row r="17" spans="2:13" ht="25" customHeight="1" x14ac:dyDescent="0.3">
      <c r="B17" s="88" t="s">
        <v>134</v>
      </c>
      <c r="C17" s="7" t="s">
        <v>37</v>
      </c>
      <c r="D17" s="7">
        <v>440</v>
      </c>
      <c r="E17" s="7">
        <v>25</v>
      </c>
      <c r="F17" s="7" t="s">
        <v>148</v>
      </c>
      <c r="G17" s="12">
        <v>44256</v>
      </c>
      <c r="H17" s="12" t="s">
        <v>166</v>
      </c>
      <c r="I17" s="8">
        <v>19</v>
      </c>
      <c r="J17" s="7" t="s">
        <v>29</v>
      </c>
      <c r="K17" s="7" t="s">
        <v>141</v>
      </c>
      <c r="L17" s="10">
        <v>524</v>
      </c>
      <c r="M17" s="11">
        <v>228</v>
      </c>
    </row>
    <row r="18" spans="2:13" ht="15" customHeight="1" x14ac:dyDescent="0.3">
      <c r="B18" s="107" t="s">
        <v>57</v>
      </c>
      <c r="C18" s="99"/>
      <c r="D18" s="99"/>
      <c r="E18" s="99"/>
      <c r="F18" s="65"/>
      <c r="G18" s="65"/>
      <c r="H18" s="65"/>
      <c r="I18" s="18"/>
      <c r="J18" s="65"/>
      <c r="K18" s="65"/>
      <c r="L18" s="21">
        <f>SUM(L14:L17)</f>
        <v>2186</v>
      </c>
      <c r="M18" s="21">
        <f>SUM(M14:M17)</f>
        <v>1656</v>
      </c>
    </row>
    <row r="19" spans="2:13" ht="15" customHeight="1" x14ac:dyDescent="0.3">
      <c r="B19" s="76" t="s">
        <v>58</v>
      </c>
      <c r="C19" s="77"/>
      <c r="D19" s="77"/>
      <c r="E19" s="5"/>
      <c r="F19" s="5"/>
      <c r="G19" s="5"/>
      <c r="H19" s="5"/>
      <c r="I19" s="5"/>
      <c r="J19" s="5"/>
      <c r="K19" s="5"/>
      <c r="L19" s="5"/>
      <c r="M19" s="6"/>
    </row>
    <row r="20" spans="2:13" ht="25" customHeight="1" x14ac:dyDescent="0.3">
      <c r="B20" s="88" t="s">
        <v>167</v>
      </c>
      <c r="C20" s="7" t="s">
        <v>37</v>
      </c>
      <c r="D20" s="7">
        <v>214</v>
      </c>
      <c r="E20" s="138">
        <v>12.5</v>
      </c>
      <c r="F20" s="7" t="s">
        <v>10</v>
      </c>
      <c r="G20" s="12">
        <v>42004</v>
      </c>
      <c r="H20" s="12">
        <v>43830</v>
      </c>
      <c r="I20" s="172">
        <v>14</v>
      </c>
      <c r="J20" s="7" t="s">
        <v>168</v>
      </c>
      <c r="K20" s="7" t="s">
        <v>11</v>
      </c>
      <c r="L20" s="193">
        <v>834</v>
      </c>
      <c r="M20" s="195">
        <v>610</v>
      </c>
    </row>
    <row r="21" spans="2:13" ht="15" customHeight="1" x14ac:dyDescent="0.3">
      <c r="B21" s="88" t="s">
        <v>167</v>
      </c>
      <c r="C21" s="13" t="s">
        <v>37</v>
      </c>
      <c r="D21" s="13">
        <v>107</v>
      </c>
      <c r="E21" s="140">
        <v>6.25</v>
      </c>
      <c r="F21" s="13" t="s">
        <v>23</v>
      </c>
      <c r="G21" s="14">
        <v>43830</v>
      </c>
      <c r="H21" s="14">
        <v>44926</v>
      </c>
      <c r="I21" s="186"/>
      <c r="J21" s="13" t="s">
        <v>29</v>
      </c>
      <c r="K21" s="7" t="s">
        <v>11</v>
      </c>
      <c r="L21" s="194"/>
      <c r="M21" s="196"/>
    </row>
    <row r="22" spans="2:13" ht="15" customHeight="1" x14ac:dyDescent="0.3">
      <c r="B22" s="107" t="s">
        <v>59</v>
      </c>
      <c r="C22" s="99"/>
      <c r="D22" s="99"/>
      <c r="E22" s="99"/>
      <c r="F22" s="65"/>
      <c r="G22" s="65"/>
      <c r="H22" s="65"/>
      <c r="I22" s="18"/>
      <c r="J22" s="65"/>
      <c r="K22" s="65"/>
      <c r="L22" s="71">
        <v>834</v>
      </c>
      <c r="M22" s="70">
        <v>610</v>
      </c>
    </row>
    <row r="23" spans="2:13" ht="15" customHeight="1" x14ac:dyDescent="0.3">
      <c r="B23" s="76" t="s">
        <v>60</v>
      </c>
      <c r="C23" s="77"/>
      <c r="D23" s="77"/>
      <c r="E23" s="5"/>
      <c r="F23" s="5"/>
      <c r="G23" s="5"/>
      <c r="H23" s="5"/>
      <c r="I23" s="5"/>
      <c r="J23" s="5"/>
      <c r="K23" s="5"/>
      <c r="L23" s="5"/>
      <c r="M23" s="6"/>
    </row>
    <row r="24" spans="2:13" ht="25" customHeight="1" x14ac:dyDescent="0.3">
      <c r="B24" s="88" t="s">
        <v>45</v>
      </c>
      <c r="C24" s="7" t="s">
        <v>8</v>
      </c>
      <c r="D24" s="7">
        <v>1100</v>
      </c>
      <c r="E24" s="7">
        <v>100</v>
      </c>
      <c r="F24" s="7" t="s">
        <v>23</v>
      </c>
      <c r="G24" s="12">
        <v>43739</v>
      </c>
      <c r="H24" s="12">
        <v>45901</v>
      </c>
      <c r="I24" s="7">
        <v>79</v>
      </c>
      <c r="J24" s="7" t="s">
        <v>17</v>
      </c>
      <c r="K24" s="7" t="s">
        <v>121</v>
      </c>
      <c r="L24" s="10">
        <v>1220</v>
      </c>
      <c r="M24" s="11">
        <v>1220</v>
      </c>
    </row>
    <row r="25" spans="2:13" ht="15" customHeight="1" x14ac:dyDescent="0.3">
      <c r="B25" s="88" t="s">
        <v>41</v>
      </c>
      <c r="C25" s="7"/>
      <c r="D25" s="7"/>
      <c r="E25" s="7"/>
      <c r="F25" s="7"/>
      <c r="G25" s="12"/>
      <c r="H25" s="12"/>
      <c r="I25" s="7"/>
      <c r="J25" s="7"/>
      <c r="K25" s="7"/>
      <c r="L25" s="68"/>
      <c r="M25" s="69"/>
    </row>
    <row r="26" spans="2:13" ht="15" customHeight="1" x14ac:dyDescent="0.3">
      <c r="B26" s="83" t="s">
        <v>61</v>
      </c>
      <c r="C26" s="99"/>
      <c r="D26" s="99"/>
      <c r="E26" s="65"/>
      <c r="F26" s="65"/>
      <c r="G26" s="65"/>
      <c r="H26" s="65"/>
      <c r="I26" s="18"/>
      <c r="J26" s="65"/>
      <c r="K26" s="65"/>
      <c r="L26" s="66">
        <v>1220</v>
      </c>
      <c r="M26" s="67">
        <v>1220</v>
      </c>
    </row>
    <row r="27" spans="2:13" ht="15" customHeight="1" x14ac:dyDescent="0.3">
      <c r="B27" s="78" t="s">
        <v>62</v>
      </c>
      <c r="C27" s="77"/>
      <c r="D27" s="77"/>
      <c r="E27" s="5"/>
      <c r="F27" s="5"/>
      <c r="G27" s="5"/>
      <c r="H27" s="5"/>
      <c r="I27" s="5"/>
      <c r="J27" s="5"/>
      <c r="K27" s="5"/>
      <c r="L27" s="5"/>
      <c r="M27" s="6"/>
    </row>
    <row r="28" spans="2:13" ht="25" customHeight="1" x14ac:dyDescent="0.3">
      <c r="B28" s="88" t="s">
        <v>45</v>
      </c>
      <c r="C28" s="7" t="s">
        <v>8</v>
      </c>
      <c r="D28" s="7">
        <v>1269</v>
      </c>
      <c r="E28" s="7">
        <v>200</v>
      </c>
      <c r="F28" s="7" t="s">
        <v>23</v>
      </c>
      <c r="G28" s="12">
        <v>43921</v>
      </c>
      <c r="H28" s="12">
        <v>46440</v>
      </c>
      <c r="I28" s="7">
        <v>65</v>
      </c>
      <c r="J28" s="7" t="s">
        <v>17</v>
      </c>
      <c r="K28" s="7" t="s">
        <v>139</v>
      </c>
      <c r="L28" s="10">
        <v>1437</v>
      </c>
      <c r="M28" s="11">
        <v>1428</v>
      </c>
    </row>
    <row r="29" spans="2:13" ht="15" customHeight="1" x14ac:dyDescent="0.3">
      <c r="B29" s="83" t="s">
        <v>63</v>
      </c>
      <c r="C29" s="99"/>
      <c r="D29" s="99"/>
      <c r="E29" s="65"/>
      <c r="F29" s="65"/>
      <c r="G29" s="65"/>
      <c r="H29" s="65"/>
      <c r="I29" s="18"/>
      <c r="J29" s="65"/>
      <c r="K29" s="65"/>
      <c r="L29" s="21">
        <v>1437</v>
      </c>
      <c r="M29" s="22">
        <v>1428</v>
      </c>
    </row>
    <row r="30" spans="2:13" ht="15" customHeight="1" x14ac:dyDescent="0.3">
      <c r="B30" s="83" t="s">
        <v>64</v>
      </c>
      <c r="C30" s="104"/>
      <c r="D30" s="104"/>
      <c r="E30" s="65"/>
      <c r="F30" s="65"/>
      <c r="G30" s="65"/>
      <c r="H30" s="65"/>
      <c r="I30" s="18"/>
      <c r="J30" s="65"/>
      <c r="K30" s="65"/>
      <c r="L30" s="21">
        <v>1437</v>
      </c>
      <c r="M30" s="22">
        <v>1428</v>
      </c>
    </row>
    <row r="31" spans="2:13" ht="15" customHeight="1" x14ac:dyDescent="0.3">
      <c r="B31" s="101" t="s">
        <v>116</v>
      </c>
      <c r="C31" s="100"/>
      <c r="D31" s="100"/>
      <c r="E31" s="100"/>
      <c r="F31" s="100"/>
      <c r="G31" s="35"/>
      <c r="H31" s="35"/>
      <c r="I31" s="13">
        <v>82</v>
      </c>
      <c r="J31" s="35"/>
      <c r="K31" s="35"/>
      <c r="L31" s="13" t="s">
        <v>9</v>
      </c>
      <c r="M31" s="72" t="s">
        <v>9</v>
      </c>
    </row>
    <row r="32" spans="2:13" ht="15" customHeight="1" x14ac:dyDescent="0.3">
      <c r="B32" s="97" t="s">
        <v>65</v>
      </c>
      <c r="C32" s="98"/>
      <c r="D32" s="98"/>
      <c r="E32" s="46"/>
      <c r="F32" s="46"/>
      <c r="G32" s="46"/>
      <c r="H32" s="46"/>
      <c r="I32" s="73">
        <f>SUM(I4:I31)</f>
        <v>305</v>
      </c>
      <c r="J32" s="46"/>
      <c r="K32" s="46"/>
      <c r="L32" s="74">
        <f>L30+L26+L22+L18+L12</f>
        <v>8028</v>
      </c>
      <c r="M32" s="74">
        <f>M30+M26+M22+M18+M12</f>
        <v>6873</v>
      </c>
    </row>
    <row r="33" spans="2:13" x14ac:dyDescent="0.3">
      <c r="B33" s="187" t="s">
        <v>198</v>
      </c>
      <c r="C33" s="188"/>
      <c r="D33" s="188"/>
      <c r="E33" s="188"/>
      <c r="F33" s="188"/>
      <c r="G33" s="188"/>
      <c r="H33" s="188"/>
      <c r="I33" s="188"/>
      <c r="J33" s="188"/>
      <c r="K33" s="188"/>
      <c r="L33" s="188"/>
      <c r="M33" s="189"/>
    </row>
    <row r="34" spans="2:13" x14ac:dyDescent="0.3">
      <c r="B34" s="190"/>
      <c r="C34" s="191"/>
      <c r="D34" s="191"/>
      <c r="E34" s="191"/>
      <c r="F34" s="191"/>
      <c r="G34" s="191"/>
      <c r="H34" s="191"/>
      <c r="I34" s="191"/>
      <c r="J34" s="191"/>
      <c r="K34" s="191"/>
      <c r="L34" s="191"/>
      <c r="M34" s="192"/>
    </row>
  </sheetData>
  <mergeCells count="16">
    <mergeCell ref="I20:I21"/>
    <mergeCell ref="B33:M34"/>
    <mergeCell ref="M2:M3"/>
    <mergeCell ref="H2:H3"/>
    <mergeCell ref="I2:I3"/>
    <mergeCell ref="J2:J3"/>
    <mergeCell ref="K2:K3"/>
    <mergeCell ref="L2:L3"/>
    <mergeCell ref="B2:B3"/>
    <mergeCell ref="C2:C3"/>
    <mergeCell ref="D2:D3"/>
    <mergeCell ref="E2:E3"/>
    <mergeCell ref="F2:F3"/>
    <mergeCell ref="G2:G3"/>
    <mergeCell ref="L20:L21"/>
    <mergeCell ref="M20:M21"/>
  </mergeCells>
  <pageMargins left="0.23622047244094491" right="0.23622047244094491" top="0.35433070866141736" bottom="0.35433070866141736" header="0.31496062992125984" footer="0.31496062992125984"/>
  <pageSetup paperSize="9" scale="7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CCD00-22E6-413B-9CA4-E752DEBEC1D3}">
  <sheetPr>
    <pageSetUpPr fitToPage="1"/>
  </sheetPr>
  <dimension ref="B1:S64"/>
  <sheetViews>
    <sheetView showGridLines="0" zoomScale="85" zoomScaleNormal="85" zoomScaleSheetLayoutView="85" workbookViewId="0">
      <pane ySplit="3" topLeftCell="A25" activePane="bottomLeft" state="frozen"/>
      <selection pane="bottomLeft" activeCell="B26" sqref="B26:M63"/>
    </sheetView>
  </sheetViews>
  <sheetFormatPr defaultColWidth="8.7265625" defaultRowHeight="13" x14ac:dyDescent="0.35"/>
  <cols>
    <col min="1" max="1" width="2.7265625" style="1" customWidth="1"/>
    <col min="2" max="2" width="27.7265625" style="1" customWidth="1"/>
    <col min="3" max="3" width="11.7265625" style="2" customWidth="1"/>
    <col min="4" max="9" width="11.7265625" style="1" customWidth="1"/>
    <col min="10" max="10" width="16.7265625" style="1" customWidth="1"/>
    <col min="11" max="11" width="27.7265625" style="1" customWidth="1"/>
    <col min="12" max="13" width="11.7265625" style="129" customWidth="1"/>
    <col min="14" max="16384" width="8.7265625" style="1"/>
  </cols>
  <sheetData>
    <row r="1" spans="2:13" s="49" customFormat="1" ht="15" customHeight="1" x14ac:dyDescent="0.35">
      <c r="B1" s="152" t="s">
        <v>129</v>
      </c>
      <c r="C1" s="153"/>
      <c r="D1" s="154"/>
      <c r="E1" s="154"/>
      <c r="F1" s="154"/>
      <c r="G1" s="154"/>
      <c r="H1" s="154"/>
      <c r="I1" s="154"/>
      <c r="J1" s="153"/>
      <c r="K1" s="154"/>
      <c r="L1" s="156"/>
      <c r="M1" s="157"/>
    </row>
    <row r="2" spans="2:13" ht="15" customHeight="1" x14ac:dyDescent="0.35">
      <c r="B2" s="184" t="s">
        <v>32</v>
      </c>
      <c r="C2" s="170" t="s">
        <v>0</v>
      </c>
      <c r="D2" s="170" t="s">
        <v>124</v>
      </c>
      <c r="E2" s="170" t="s">
        <v>125</v>
      </c>
      <c r="F2" s="170" t="s">
        <v>3</v>
      </c>
      <c r="G2" s="170" t="s">
        <v>4</v>
      </c>
      <c r="H2" s="170" t="s">
        <v>5</v>
      </c>
      <c r="I2" s="170" t="s">
        <v>126</v>
      </c>
      <c r="J2" s="170" t="s">
        <v>1</v>
      </c>
      <c r="K2" s="170" t="s">
        <v>2</v>
      </c>
      <c r="L2" s="170" t="s">
        <v>145</v>
      </c>
      <c r="M2" s="166" t="s">
        <v>146</v>
      </c>
    </row>
    <row r="3" spans="2:13" ht="15" customHeight="1" x14ac:dyDescent="0.35">
      <c r="B3" s="185"/>
      <c r="C3" s="171"/>
      <c r="D3" s="171"/>
      <c r="E3" s="171"/>
      <c r="F3" s="171"/>
      <c r="G3" s="171"/>
      <c r="H3" s="171"/>
      <c r="I3" s="171"/>
      <c r="J3" s="171"/>
      <c r="K3" s="171"/>
      <c r="L3" s="171"/>
      <c r="M3" s="167"/>
    </row>
    <row r="4" spans="2:13" ht="15" customHeight="1" x14ac:dyDescent="0.35">
      <c r="B4" s="76" t="s">
        <v>66</v>
      </c>
      <c r="C4" s="77"/>
      <c r="D4" s="77"/>
      <c r="E4" s="5"/>
      <c r="F4" s="5"/>
      <c r="G4" s="5"/>
      <c r="H4" s="5"/>
      <c r="I4" s="5"/>
      <c r="J4" s="5"/>
      <c r="K4" s="5"/>
      <c r="L4" s="126"/>
      <c r="M4" s="127"/>
    </row>
    <row r="5" spans="2:13" ht="15" customHeight="1" x14ac:dyDescent="0.35">
      <c r="B5" s="88" t="s">
        <v>67</v>
      </c>
      <c r="C5" s="7" t="s">
        <v>8</v>
      </c>
      <c r="D5" s="111"/>
      <c r="E5" s="111"/>
      <c r="F5" s="7" t="s">
        <v>23</v>
      </c>
      <c r="G5" s="12">
        <v>38838</v>
      </c>
      <c r="H5" s="7" t="s">
        <v>11</v>
      </c>
      <c r="I5" s="7" t="s">
        <v>9</v>
      </c>
      <c r="J5" s="7" t="s">
        <v>39</v>
      </c>
      <c r="K5" s="7" t="s">
        <v>11</v>
      </c>
      <c r="L5" s="10">
        <v>128</v>
      </c>
      <c r="M5" s="11">
        <v>128</v>
      </c>
    </row>
    <row r="6" spans="2:13" ht="15" customHeight="1" x14ac:dyDescent="0.35">
      <c r="B6" s="88" t="s">
        <v>169</v>
      </c>
      <c r="C6" s="7" t="s">
        <v>8</v>
      </c>
      <c r="D6" s="111"/>
      <c r="E6" s="111"/>
      <c r="F6" s="7" t="s">
        <v>10</v>
      </c>
      <c r="G6" s="12">
        <v>40391</v>
      </c>
      <c r="H6" s="12">
        <v>41122</v>
      </c>
      <c r="I6" s="7">
        <v>31</v>
      </c>
      <c r="J6" s="7" t="s">
        <v>39</v>
      </c>
      <c r="K6" s="7" t="s">
        <v>11</v>
      </c>
      <c r="L6" s="10">
        <v>0</v>
      </c>
      <c r="M6" s="11">
        <v>0</v>
      </c>
    </row>
    <row r="7" spans="2:13" ht="15" customHeight="1" x14ac:dyDescent="0.35">
      <c r="B7" s="88" t="s">
        <v>68</v>
      </c>
      <c r="C7" s="7" t="s">
        <v>8</v>
      </c>
      <c r="D7" s="111"/>
      <c r="E7" s="111"/>
      <c r="F7" s="7" t="s">
        <v>69</v>
      </c>
      <c r="G7" s="12">
        <v>41760</v>
      </c>
      <c r="H7" s="7" t="s">
        <v>11</v>
      </c>
      <c r="I7" s="7" t="s">
        <v>9</v>
      </c>
      <c r="J7" s="7" t="s">
        <v>39</v>
      </c>
      <c r="K7" s="7" t="s">
        <v>11</v>
      </c>
      <c r="L7" s="10">
        <v>67</v>
      </c>
      <c r="M7" s="11">
        <v>67</v>
      </c>
    </row>
    <row r="8" spans="2:13" ht="15" customHeight="1" x14ac:dyDescent="0.35">
      <c r="B8" s="88" t="s">
        <v>70</v>
      </c>
      <c r="C8" s="7" t="s">
        <v>20</v>
      </c>
      <c r="D8" s="111"/>
      <c r="E8" s="111"/>
      <c r="F8" s="7" t="s">
        <v>69</v>
      </c>
      <c r="G8" s="12">
        <v>42856</v>
      </c>
      <c r="H8" s="7" t="s">
        <v>11</v>
      </c>
      <c r="I8" s="7">
        <v>1</v>
      </c>
      <c r="J8" s="7" t="s">
        <v>39</v>
      </c>
      <c r="K8" s="7" t="s">
        <v>11</v>
      </c>
      <c r="L8" s="10">
        <v>834</v>
      </c>
      <c r="M8" s="11">
        <v>833</v>
      </c>
    </row>
    <row r="9" spans="2:13" ht="15" customHeight="1" x14ac:dyDescent="0.35">
      <c r="B9" s="88" t="s">
        <v>71</v>
      </c>
      <c r="C9" s="7" t="s">
        <v>8</v>
      </c>
      <c r="D9" s="111"/>
      <c r="E9" s="111"/>
      <c r="F9" s="7" t="s">
        <v>69</v>
      </c>
      <c r="G9" s="12">
        <v>42917</v>
      </c>
      <c r="H9" s="7" t="s">
        <v>11</v>
      </c>
      <c r="I9" s="7">
        <v>1</v>
      </c>
      <c r="J9" s="7" t="s">
        <v>39</v>
      </c>
      <c r="K9" s="7" t="s">
        <v>11</v>
      </c>
      <c r="L9" s="10">
        <v>1574</v>
      </c>
      <c r="M9" s="11">
        <v>1574</v>
      </c>
    </row>
    <row r="10" spans="2:13" ht="15" customHeight="1" x14ac:dyDescent="0.35">
      <c r="B10" s="88" t="s">
        <v>41</v>
      </c>
      <c r="C10" s="7"/>
      <c r="D10" s="111"/>
      <c r="E10" s="111"/>
      <c r="F10" s="7"/>
      <c r="G10" s="12"/>
      <c r="H10" s="7"/>
      <c r="I10" s="7">
        <v>44</v>
      </c>
      <c r="J10" s="7"/>
      <c r="K10" s="7"/>
      <c r="L10" s="10">
        <v>2081</v>
      </c>
      <c r="M10" s="11">
        <v>1749</v>
      </c>
    </row>
    <row r="11" spans="2:13" ht="15" customHeight="1" x14ac:dyDescent="0.35">
      <c r="B11" s="107" t="s">
        <v>72</v>
      </c>
      <c r="C11" s="99"/>
      <c r="D11" s="112"/>
      <c r="E11" s="112"/>
      <c r="F11" s="65"/>
      <c r="G11" s="65"/>
      <c r="H11" s="65"/>
      <c r="I11" s="18"/>
      <c r="J11" s="65"/>
      <c r="K11" s="65"/>
      <c r="L11" s="21">
        <f>SUM(L5:L10)</f>
        <v>4684</v>
      </c>
      <c r="M11" s="21">
        <f>SUM(M5:M10)</f>
        <v>4351</v>
      </c>
    </row>
    <row r="12" spans="2:13" ht="15" customHeight="1" x14ac:dyDescent="0.35">
      <c r="B12" s="76" t="s">
        <v>73</v>
      </c>
      <c r="C12" s="77"/>
      <c r="D12" s="113"/>
      <c r="E12" s="114"/>
      <c r="F12" s="5"/>
      <c r="G12" s="5"/>
      <c r="H12" s="5"/>
      <c r="I12" s="5"/>
      <c r="J12" s="5"/>
      <c r="K12" s="5"/>
      <c r="L12" s="126"/>
      <c r="M12" s="127"/>
    </row>
    <row r="13" spans="2:13" ht="15" customHeight="1" x14ac:dyDescent="0.35">
      <c r="B13" s="88" t="s">
        <v>74</v>
      </c>
      <c r="C13" s="7" t="s">
        <v>8</v>
      </c>
      <c r="D13" s="111"/>
      <c r="E13" s="111"/>
      <c r="F13" s="7" t="s">
        <v>69</v>
      </c>
      <c r="G13" s="12">
        <v>41913</v>
      </c>
      <c r="H13" s="7" t="s">
        <v>11</v>
      </c>
      <c r="I13" s="7">
        <v>14</v>
      </c>
      <c r="J13" s="7" t="s">
        <v>39</v>
      </c>
      <c r="K13" s="7" t="s">
        <v>170</v>
      </c>
      <c r="L13" s="10">
        <v>735</v>
      </c>
      <c r="M13" s="11">
        <v>735</v>
      </c>
    </row>
    <row r="14" spans="2:13" ht="25" customHeight="1" x14ac:dyDescent="0.35">
      <c r="B14" s="88" t="s">
        <v>75</v>
      </c>
      <c r="C14" s="7" t="s">
        <v>20</v>
      </c>
      <c r="D14" s="111"/>
      <c r="E14" s="111"/>
      <c r="F14" s="7" t="s">
        <v>16</v>
      </c>
      <c r="G14" s="12">
        <v>43922</v>
      </c>
      <c r="H14" s="7" t="s">
        <v>11</v>
      </c>
      <c r="I14" s="7" t="s">
        <v>9</v>
      </c>
      <c r="J14" s="7" t="s">
        <v>39</v>
      </c>
      <c r="K14" s="7" t="s">
        <v>11</v>
      </c>
      <c r="L14" s="10">
        <v>111</v>
      </c>
      <c r="M14" s="11">
        <v>74</v>
      </c>
    </row>
    <row r="15" spans="2:13" ht="15" customHeight="1" x14ac:dyDescent="0.35">
      <c r="B15" s="88" t="s">
        <v>41</v>
      </c>
      <c r="C15" s="7"/>
      <c r="D15" s="111"/>
      <c r="E15" s="111"/>
      <c r="F15" s="7"/>
      <c r="G15" s="12"/>
      <c r="H15" s="7"/>
      <c r="I15" s="7"/>
      <c r="J15" s="7"/>
      <c r="K15" s="7"/>
      <c r="L15" s="10">
        <v>626</v>
      </c>
      <c r="M15" s="11">
        <v>281</v>
      </c>
    </row>
    <row r="16" spans="2:13" ht="15" customHeight="1" x14ac:dyDescent="0.35">
      <c r="B16" s="107" t="s">
        <v>76</v>
      </c>
      <c r="C16" s="99"/>
      <c r="D16" s="112"/>
      <c r="E16" s="112"/>
      <c r="F16" s="65"/>
      <c r="G16" s="65"/>
      <c r="H16" s="65"/>
      <c r="I16" s="18"/>
      <c r="J16" s="65"/>
      <c r="K16" s="65"/>
      <c r="L16" s="21">
        <f>SUM(L13:L15)</f>
        <v>1472</v>
      </c>
      <c r="M16" s="21">
        <f>SUM(M13:M15)</f>
        <v>1090</v>
      </c>
    </row>
    <row r="17" spans="2:19" ht="15" customHeight="1" x14ac:dyDescent="0.35">
      <c r="B17" s="76" t="s">
        <v>77</v>
      </c>
      <c r="C17" s="77"/>
      <c r="D17" s="113"/>
      <c r="E17" s="114"/>
      <c r="F17" s="5"/>
      <c r="G17" s="5"/>
      <c r="H17" s="5"/>
      <c r="I17" s="5"/>
      <c r="J17" s="5"/>
      <c r="K17" s="5"/>
      <c r="L17" s="126"/>
      <c r="M17" s="127"/>
    </row>
    <row r="18" spans="2:19" ht="15" customHeight="1" x14ac:dyDescent="0.35">
      <c r="B18" s="88" t="s">
        <v>78</v>
      </c>
      <c r="C18" s="7" t="s">
        <v>8</v>
      </c>
      <c r="D18" s="111"/>
      <c r="E18" s="111"/>
      <c r="F18" s="7" t="s">
        <v>23</v>
      </c>
      <c r="G18" s="12">
        <v>43709</v>
      </c>
      <c r="H18" s="7" t="s">
        <v>11</v>
      </c>
      <c r="I18" s="7" t="s">
        <v>9</v>
      </c>
      <c r="J18" s="7" t="s">
        <v>39</v>
      </c>
      <c r="K18" s="7" t="s">
        <v>11</v>
      </c>
      <c r="L18" s="10">
        <v>249</v>
      </c>
      <c r="M18" s="11">
        <v>249</v>
      </c>
    </row>
    <row r="19" spans="2:19" ht="15" customHeight="1" x14ac:dyDescent="0.35">
      <c r="B19" s="107" t="s">
        <v>79</v>
      </c>
      <c r="C19" s="99"/>
      <c r="D19" s="112"/>
      <c r="E19" s="112"/>
      <c r="F19" s="65"/>
      <c r="G19" s="65"/>
      <c r="H19" s="65"/>
      <c r="I19" s="18" t="s">
        <v>9</v>
      </c>
      <c r="J19" s="65"/>
      <c r="K19" s="65"/>
      <c r="L19" s="21">
        <v>249</v>
      </c>
      <c r="M19" s="22">
        <v>249</v>
      </c>
    </row>
    <row r="20" spans="2:19" ht="15" customHeight="1" x14ac:dyDescent="0.35">
      <c r="B20" s="76" t="s">
        <v>80</v>
      </c>
      <c r="C20" s="3"/>
      <c r="D20" s="113"/>
      <c r="E20" s="114"/>
      <c r="F20" s="5"/>
      <c r="G20" s="5"/>
      <c r="H20" s="5"/>
      <c r="I20" s="5"/>
      <c r="J20" s="5"/>
      <c r="K20" s="5"/>
      <c r="L20" s="126"/>
      <c r="M20" s="127"/>
    </row>
    <row r="21" spans="2:19" ht="15" customHeight="1" x14ac:dyDescent="0.35">
      <c r="B21" s="88" t="s">
        <v>81</v>
      </c>
      <c r="C21" s="7" t="s">
        <v>8</v>
      </c>
      <c r="D21" s="111"/>
      <c r="E21" s="111"/>
      <c r="F21" s="7" t="s">
        <v>69</v>
      </c>
      <c r="G21" s="12">
        <v>41091</v>
      </c>
      <c r="H21" s="7" t="s">
        <v>11</v>
      </c>
      <c r="I21" s="7">
        <v>1</v>
      </c>
      <c r="J21" s="7" t="s">
        <v>39</v>
      </c>
      <c r="K21" s="7" t="s">
        <v>11</v>
      </c>
      <c r="L21" s="10">
        <v>482</v>
      </c>
      <c r="M21" s="11">
        <v>482</v>
      </c>
    </row>
    <row r="22" spans="2:19" ht="15" customHeight="1" x14ac:dyDescent="0.35">
      <c r="B22" s="88" t="s">
        <v>82</v>
      </c>
      <c r="C22" s="7" t="s">
        <v>8</v>
      </c>
      <c r="D22" s="111"/>
      <c r="E22" s="111"/>
      <c r="F22" s="7" t="s">
        <v>69</v>
      </c>
      <c r="G22" s="12">
        <v>41365</v>
      </c>
      <c r="H22" s="7" t="s">
        <v>11</v>
      </c>
      <c r="I22" s="7" t="s">
        <v>9</v>
      </c>
      <c r="J22" s="7" t="s">
        <v>39</v>
      </c>
      <c r="K22" s="7" t="s">
        <v>11</v>
      </c>
      <c r="L22" s="10">
        <v>69</v>
      </c>
      <c r="M22" s="11">
        <v>69</v>
      </c>
    </row>
    <row r="23" spans="2:19" ht="15" customHeight="1" x14ac:dyDescent="0.35">
      <c r="B23" s="88" t="s">
        <v>83</v>
      </c>
      <c r="C23" s="7" t="s">
        <v>20</v>
      </c>
      <c r="D23" s="111"/>
      <c r="E23" s="111"/>
      <c r="F23" s="7" t="s">
        <v>69</v>
      </c>
      <c r="G23" s="12">
        <v>43070</v>
      </c>
      <c r="H23" s="7" t="s">
        <v>11</v>
      </c>
      <c r="I23" s="7">
        <v>70</v>
      </c>
      <c r="J23" s="7" t="s">
        <v>39</v>
      </c>
      <c r="K23" s="7" t="s">
        <v>11</v>
      </c>
      <c r="L23" s="10">
        <v>159</v>
      </c>
      <c r="M23" s="11">
        <v>159</v>
      </c>
    </row>
    <row r="24" spans="2:19" ht="15" customHeight="1" x14ac:dyDescent="0.35">
      <c r="B24" s="107" t="s">
        <v>84</v>
      </c>
      <c r="C24" s="99"/>
      <c r="D24" s="65"/>
      <c r="E24" s="65"/>
      <c r="F24" s="65"/>
      <c r="G24" s="65"/>
      <c r="H24" s="65"/>
      <c r="I24" s="18"/>
      <c r="J24" s="65"/>
      <c r="K24" s="65"/>
      <c r="L24" s="21">
        <f>SUM(L21:L23)</f>
        <v>710</v>
      </c>
      <c r="M24" s="21">
        <f>SUM(M21:M23)</f>
        <v>710</v>
      </c>
    </row>
    <row r="25" spans="2:19" ht="15" customHeight="1" x14ac:dyDescent="0.35">
      <c r="B25" s="107" t="s">
        <v>85</v>
      </c>
      <c r="C25" s="104"/>
      <c r="D25" s="65"/>
      <c r="E25" s="65"/>
      <c r="F25" s="65"/>
      <c r="G25" s="65"/>
      <c r="H25" s="65"/>
      <c r="I25" s="18">
        <f>SUM(I5:I23)</f>
        <v>162</v>
      </c>
      <c r="J25" s="65"/>
      <c r="K25" s="65"/>
      <c r="L25" s="21">
        <f>L24+L19+L16+L11</f>
        <v>7115</v>
      </c>
      <c r="M25" s="21">
        <f>M24+M19+M16+M11</f>
        <v>6400</v>
      </c>
      <c r="S25" s="1" t="s">
        <v>199</v>
      </c>
    </row>
    <row r="26" spans="2:19" ht="15" customHeight="1" x14ac:dyDescent="0.35">
      <c r="B26" s="184" t="s">
        <v>32</v>
      </c>
      <c r="C26" s="170" t="s">
        <v>0</v>
      </c>
      <c r="D26" s="170" t="s">
        <v>124</v>
      </c>
      <c r="E26" s="170" t="s">
        <v>125</v>
      </c>
      <c r="F26" s="170" t="s">
        <v>3</v>
      </c>
      <c r="G26" s="170" t="s">
        <v>4</v>
      </c>
      <c r="H26" s="170" t="s">
        <v>5</v>
      </c>
      <c r="I26" s="170" t="s">
        <v>126</v>
      </c>
      <c r="J26" s="170" t="s">
        <v>1</v>
      </c>
      <c r="K26" s="170" t="s">
        <v>2</v>
      </c>
      <c r="L26" s="170" t="s">
        <v>145</v>
      </c>
      <c r="M26" s="166" t="s">
        <v>146</v>
      </c>
    </row>
    <row r="27" spans="2:19" ht="15" customHeight="1" x14ac:dyDescent="0.35">
      <c r="B27" s="185"/>
      <c r="C27" s="171"/>
      <c r="D27" s="171"/>
      <c r="E27" s="171"/>
      <c r="F27" s="171"/>
      <c r="G27" s="171"/>
      <c r="H27" s="171"/>
      <c r="I27" s="171"/>
      <c r="J27" s="171"/>
      <c r="K27" s="171"/>
      <c r="L27" s="171"/>
      <c r="M27" s="167"/>
    </row>
    <row r="28" spans="2:19" ht="15" customHeight="1" x14ac:dyDescent="0.35">
      <c r="B28" s="76" t="s">
        <v>86</v>
      </c>
      <c r="C28" s="106"/>
      <c r="D28" s="106"/>
      <c r="E28" s="106"/>
      <c r="F28" s="5"/>
      <c r="G28" s="5"/>
      <c r="H28" s="5"/>
      <c r="I28" s="5"/>
      <c r="J28" s="5"/>
      <c r="K28" s="5"/>
      <c r="L28" s="126"/>
      <c r="M28" s="127"/>
      <c r="N28" s="35"/>
      <c r="O28" s="35"/>
    </row>
    <row r="29" spans="2:19" ht="15" customHeight="1" x14ac:dyDescent="0.35">
      <c r="B29" s="108" t="s">
        <v>87</v>
      </c>
      <c r="C29" s="7" t="s">
        <v>20</v>
      </c>
      <c r="D29" s="8">
        <v>316.99659043656499</v>
      </c>
      <c r="E29" s="8">
        <v>38.64</v>
      </c>
      <c r="F29" s="7" t="s">
        <v>23</v>
      </c>
      <c r="G29" s="12">
        <v>41702</v>
      </c>
      <c r="H29" s="12">
        <v>46315</v>
      </c>
      <c r="I29" s="8">
        <v>7</v>
      </c>
      <c r="J29" s="7" t="s">
        <v>29</v>
      </c>
      <c r="K29" s="7" t="s">
        <v>11</v>
      </c>
      <c r="L29" s="10">
        <v>317</v>
      </c>
      <c r="M29" s="11">
        <v>317</v>
      </c>
      <c r="R29" s="1" t="s">
        <v>199</v>
      </c>
    </row>
    <row r="30" spans="2:19" ht="15" customHeight="1" x14ac:dyDescent="0.35">
      <c r="B30" s="108" t="s">
        <v>88</v>
      </c>
      <c r="C30" s="7" t="s">
        <v>20</v>
      </c>
      <c r="D30" s="8">
        <v>370.44034545212196</v>
      </c>
      <c r="E30" s="8">
        <v>27.08</v>
      </c>
      <c r="F30" s="7" t="s">
        <v>23</v>
      </c>
      <c r="G30" s="12">
        <v>41878</v>
      </c>
      <c r="H30" s="12">
        <v>44942</v>
      </c>
      <c r="I30" s="8">
        <v>8</v>
      </c>
      <c r="J30" s="7" t="s">
        <v>29</v>
      </c>
      <c r="K30" s="7" t="s">
        <v>11</v>
      </c>
      <c r="L30" s="10">
        <v>370</v>
      </c>
      <c r="M30" s="11">
        <v>370</v>
      </c>
    </row>
    <row r="31" spans="2:19" ht="15" customHeight="1" x14ac:dyDescent="0.35">
      <c r="B31" s="108" t="s">
        <v>89</v>
      </c>
      <c r="C31" s="7" t="s">
        <v>20</v>
      </c>
      <c r="D31" s="8">
        <v>376.9853246449934</v>
      </c>
      <c r="E31" s="8">
        <v>22</v>
      </c>
      <c r="F31" s="7" t="s">
        <v>23</v>
      </c>
      <c r="G31" s="12">
        <v>41996</v>
      </c>
      <c r="H31" s="12">
        <v>45041</v>
      </c>
      <c r="I31" s="8">
        <v>8</v>
      </c>
      <c r="J31" s="7" t="s">
        <v>29</v>
      </c>
      <c r="K31" s="7" t="s">
        <v>11</v>
      </c>
      <c r="L31" s="10">
        <v>377</v>
      </c>
      <c r="M31" s="11">
        <v>377</v>
      </c>
    </row>
    <row r="32" spans="2:19" ht="15" customHeight="1" x14ac:dyDescent="0.35">
      <c r="B32" s="108" t="s">
        <v>90</v>
      </c>
      <c r="C32" s="7" t="s">
        <v>20</v>
      </c>
      <c r="D32" s="8">
        <v>327.39127442750845</v>
      </c>
      <c r="E32" s="8">
        <v>21.5</v>
      </c>
      <c r="F32" s="7" t="s">
        <v>10</v>
      </c>
      <c r="G32" s="12">
        <v>42185</v>
      </c>
      <c r="H32" s="12">
        <v>44123</v>
      </c>
      <c r="I32" s="8">
        <v>6</v>
      </c>
      <c r="J32" s="7" t="s">
        <v>29</v>
      </c>
      <c r="K32" s="7" t="s">
        <v>11</v>
      </c>
      <c r="L32" s="10">
        <v>327</v>
      </c>
      <c r="M32" s="11">
        <v>327</v>
      </c>
      <c r="P32" s="1" t="s">
        <v>199</v>
      </c>
    </row>
    <row r="33" spans="2:14" ht="15" customHeight="1" x14ac:dyDescent="0.35">
      <c r="B33" s="108" t="s">
        <v>91</v>
      </c>
      <c r="C33" s="7" t="s">
        <v>20</v>
      </c>
      <c r="D33" s="8">
        <v>364.32247259880398</v>
      </c>
      <c r="E33" s="8">
        <v>33</v>
      </c>
      <c r="F33" s="7" t="s">
        <v>23</v>
      </c>
      <c r="G33" s="12">
        <v>42325</v>
      </c>
      <c r="H33" s="12">
        <v>45669</v>
      </c>
      <c r="I33" s="8">
        <v>11</v>
      </c>
      <c r="J33" s="7" t="s">
        <v>29</v>
      </c>
      <c r="K33" s="7" t="s">
        <v>11</v>
      </c>
      <c r="L33" s="10">
        <v>364</v>
      </c>
      <c r="M33" s="11">
        <v>364</v>
      </c>
    </row>
    <row r="34" spans="2:14" ht="15" customHeight="1" x14ac:dyDescent="0.35">
      <c r="B34" s="108" t="s">
        <v>92</v>
      </c>
      <c r="C34" s="7" t="s">
        <v>20</v>
      </c>
      <c r="D34" s="8">
        <v>374.07475677478504</v>
      </c>
      <c r="E34" s="8">
        <v>28</v>
      </c>
      <c r="F34" s="7" t="s">
        <v>23</v>
      </c>
      <c r="G34" s="12">
        <v>42612</v>
      </c>
      <c r="H34" s="12">
        <v>45776</v>
      </c>
      <c r="I34" s="8">
        <v>11</v>
      </c>
      <c r="J34" s="7" t="s">
        <v>29</v>
      </c>
      <c r="K34" s="7" t="s">
        <v>11</v>
      </c>
      <c r="L34" s="10">
        <v>374</v>
      </c>
      <c r="M34" s="11">
        <v>374</v>
      </c>
    </row>
    <row r="35" spans="2:14" ht="15" customHeight="1" x14ac:dyDescent="0.35">
      <c r="B35" s="108" t="s">
        <v>93</v>
      </c>
      <c r="C35" s="7" t="s">
        <v>20</v>
      </c>
      <c r="D35" s="8">
        <v>378.76526054870402</v>
      </c>
      <c r="E35" s="8">
        <v>23.25</v>
      </c>
      <c r="F35" s="7" t="s">
        <v>23</v>
      </c>
      <c r="G35" s="12">
        <v>42823</v>
      </c>
      <c r="H35" s="12">
        <v>46231</v>
      </c>
      <c r="I35" s="8">
        <v>11</v>
      </c>
      <c r="J35" s="7" t="s">
        <v>29</v>
      </c>
      <c r="K35" s="7" t="s">
        <v>11</v>
      </c>
      <c r="L35" s="10">
        <v>379</v>
      </c>
      <c r="M35" s="11">
        <v>379</v>
      </c>
    </row>
    <row r="36" spans="2:14" ht="15" customHeight="1" x14ac:dyDescent="0.35">
      <c r="B36" s="108" t="s">
        <v>94</v>
      </c>
      <c r="C36" s="7" t="s">
        <v>20</v>
      </c>
      <c r="D36" s="8">
        <v>-8.1270000009681096E-9</v>
      </c>
      <c r="E36" s="8">
        <v>7.38</v>
      </c>
      <c r="F36" s="7" t="s">
        <v>173</v>
      </c>
      <c r="G36" s="12">
        <v>42985</v>
      </c>
      <c r="H36" s="12">
        <v>44674</v>
      </c>
      <c r="I36" s="8">
        <v>0</v>
      </c>
      <c r="J36" s="7" t="s">
        <v>29</v>
      </c>
      <c r="K36" s="7" t="s">
        <v>11</v>
      </c>
      <c r="L36" s="10">
        <v>0</v>
      </c>
      <c r="M36" s="11">
        <v>0</v>
      </c>
    </row>
    <row r="37" spans="2:14" ht="15" customHeight="1" x14ac:dyDescent="0.35">
      <c r="B37" s="108" t="s">
        <v>95</v>
      </c>
      <c r="C37" s="7" t="s">
        <v>20</v>
      </c>
      <c r="D37" s="8">
        <v>378.66107180499995</v>
      </c>
      <c r="E37" s="8">
        <v>20.454999999999998</v>
      </c>
      <c r="F37" s="7" t="s">
        <v>23</v>
      </c>
      <c r="G37" s="12">
        <v>43174</v>
      </c>
      <c r="H37" s="12">
        <v>45037</v>
      </c>
      <c r="I37" s="8">
        <v>15</v>
      </c>
      <c r="J37" s="7" t="s">
        <v>29</v>
      </c>
      <c r="K37" s="7" t="s">
        <v>11</v>
      </c>
      <c r="L37" s="10">
        <v>379</v>
      </c>
      <c r="M37" s="11">
        <v>379</v>
      </c>
    </row>
    <row r="38" spans="2:14" ht="15" customHeight="1" x14ac:dyDescent="0.35">
      <c r="B38" s="108" t="s">
        <v>96</v>
      </c>
      <c r="C38" s="7" t="s">
        <v>20</v>
      </c>
      <c r="D38" s="8">
        <v>397.59946660564918</v>
      </c>
      <c r="E38" s="8">
        <v>1.95</v>
      </c>
      <c r="F38" s="7" t="s">
        <v>23</v>
      </c>
      <c r="G38" s="12">
        <v>43306</v>
      </c>
      <c r="H38" s="12">
        <v>45131</v>
      </c>
      <c r="I38" s="8">
        <v>1</v>
      </c>
      <c r="J38" s="7" t="s">
        <v>29</v>
      </c>
      <c r="K38" s="7" t="s">
        <v>11</v>
      </c>
      <c r="L38" s="10">
        <v>398</v>
      </c>
      <c r="M38" s="11">
        <v>398</v>
      </c>
    </row>
    <row r="39" spans="2:14" ht="15" customHeight="1" x14ac:dyDescent="0.35">
      <c r="B39" s="108" t="s">
        <v>97</v>
      </c>
      <c r="C39" s="7" t="s">
        <v>20</v>
      </c>
      <c r="D39" s="8">
        <v>401.92191316000003</v>
      </c>
      <c r="E39" s="8">
        <v>0</v>
      </c>
      <c r="F39" s="7" t="s">
        <v>23</v>
      </c>
      <c r="G39" s="12">
        <v>43437</v>
      </c>
      <c r="H39" s="12">
        <v>45315</v>
      </c>
      <c r="I39" s="8">
        <v>0</v>
      </c>
      <c r="J39" s="7" t="s">
        <v>29</v>
      </c>
      <c r="K39" s="7" t="s">
        <v>11</v>
      </c>
      <c r="L39" s="10">
        <v>402</v>
      </c>
      <c r="M39" s="11">
        <v>402</v>
      </c>
    </row>
    <row r="40" spans="2:14" ht="15" customHeight="1" x14ac:dyDescent="0.35">
      <c r="B40" s="108" t="s">
        <v>98</v>
      </c>
      <c r="C40" s="7" t="s">
        <v>20</v>
      </c>
      <c r="D40" s="8">
        <v>0</v>
      </c>
      <c r="E40" s="8">
        <v>6.44</v>
      </c>
      <c r="F40" s="7" t="s">
        <v>173</v>
      </c>
      <c r="G40" s="12">
        <v>43726</v>
      </c>
      <c r="H40" s="12">
        <v>44503</v>
      </c>
      <c r="I40" s="8">
        <v>0</v>
      </c>
      <c r="J40" s="7" t="s">
        <v>29</v>
      </c>
      <c r="K40" s="7" t="s">
        <v>11</v>
      </c>
      <c r="L40" s="10">
        <v>0</v>
      </c>
      <c r="M40" s="11">
        <v>0</v>
      </c>
    </row>
    <row r="41" spans="2:14" ht="15" customHeight="1" x14ac:dyDescent="0.35">
      <c r="B41" s="108" t="s">
        <v>99</v>
      </c>
      <c r="C41" s="7" t="s">
        <v>20</v>
      </c>
      <c r="D41" s="8">
        <v>380.22835894207003</v>
      </c>
      <c r="E41" s="8">
        <v>20.5</v>
      </c>
      <c r="F41" s="7" t="s">
        <v>23</v>
      </c>
      <c r="G41" s="12">
        <v>44137</v>
      </c>
      <c r="H41" s="12">
        <v>45221</v>
      </c>
      <c r="I41" s="8">
        <v>10</v>
      </c>
      <c r="J41" s="7" t="s">
        <v>29</v>
      </c>
      <c r="K41" s="7" t="s">
        <v>11</v>
      </c>
      <c r="L41" s="10">
        <v>380</v>
      </c>
      <c r="M41" s="11">
        <v>380</v>
      </c>
    </row>
    <row r="42" spans="2:14" ht="15" customHeight="1" x14ac:dyDescent="0.35">
      <c r="B42" s="108" t="s">
        <v>100</v>
      </c>
      <c r="C42" s="7" t="s">
        <v>20</v>
      </c>
      <c r="D42" s="8">
        <v>400.67159067</v>
      </c>
      <c r="E42" s="8">
        <v>0</v>
      </c>
      <c r="F42" s="7" t="s">
        <v>23</v>
      </c>
      <c r="G42" s="12">
        <v>44266</v>
      </c>
      <c r="H42" s="12">
        <v>46129</v>
      </c>
      <c r="I42" s="8">
        <v>0</v>
      </c>
      <c r="J42" s="7" t="s">
        <v>29</v>
      </c>
      <c r="K42" s="7" t="s">
        <v>11</v>
      </c>
      <c r="L42" s="10">
        <v>401</v>
      </c>
      <c r="M42" s="11">
        <v>401</v>
      </c>
    </row>
    <row r="43" spans="2:14" ht="15" customHeight="1" x14ac:dyDescent="0.35">
      <c r="B43" s="108" t="s">
        <v>101</v>
      </c>
      <c r="C43" s="7" t="s">
        <v>20</v>
      </c>
      <c r="D43" s="8">
        <v>551.3876325</v>
      </c>
      <c r="E43" s="8">
        <v>0</v>
      </c>
      <c r="F43" s="7" t="s">
        <v>23</v>
      </c>
      <c r="G43" s="12">
        <v>44285</v>
      </c>
      <c r="H43" s="12">
        <v>46135</v>
      </c>
      <c r="I43" s="8">
        <v>0</v>
      </c>
      <c r="J43" s="7" t="s">
        <v>29</v>
      </c>
      <c r="K43" s="7" t="s">
        <v>11</v>
      </c>
      <c r="L43" s="10">
        <v>551</v>
      </c>
      <c r="M43" s="11">
        <v>551</v>
      </c>
    </row>
    <row r="44" spans="2:14" ht="15" customHeight="1" x14ac:dyDescent="0.35">
      <c r="B44" s="108" t="s">
        <v>171</v>
      </c>
      <c r="C44" s="7" t="s">
        <v>20</v>
      </c>
      <c r="D44" s="8">
        <v>400.91013643999997</v>
      </c>
      <c r="E44" s="8">
        <v>3.85</v>
      </c>
      <c r="F44" s="7" t="s">
        <v>23</v>
      </c>
      <c r="G44" s="12">
        <v>44496</v>
      </c>
      <c r="H44" s="12">
        <v>46315</v>
      </c>
      <c r="I44" s="8">
        <v>2</v>
      </c>
      <c r="J44" s="7" t="s">
        <v>29</v>
      </c>
      <c r="K44" s="7" t="s">
        <v>11</v>
      </c>
      <c r="L44" s="10">
        <v>401</v>
      </c>
      <c r="M44" s="11">
        <v>397</v>
      </c>
    </row>
    <row r="45" spans="2:14" ht="15" customHeight="1" x14ac:dyDescent="0.35">
      <c r="B45" s="102" t="s">
        <v>172</v>
      </c>
      <c r="C45" s="13" t="s">
        <v>20</v>
      </c>
      <c r="D45" s="15">
        <v>400.59595163</v>
      </c>
      <c r="E45" s="15">
        <v>0</v>
      </c>
      <c r="F45" s="13" t="s">
        <v>23</v>
      </c>
      <c r="G45" s="14">
        <v>44503</v>
      </c>
      <c r="H45" s="14">
        <v>46321</v>
      </c>
      <c r="I45" s="15">
        <v>0</v>
      </c>
      <c r="J45" s="13" t="s">
        <v>29</v>
      </c>
      <c r="K45" s="7" t="s">
        <v>11</v>
      </c>
      <c r="L45" s="16">
        <v>401</v>
      </c>
      <c r="M45" s="17">
        <v>401</v>
      </c>
    </row>
    <row r="46" spans="2:14" ht="15" customHeight="1" x14ac:dyDescent="0.35">
      <c r="B46" s="107" t="s">
        <v>102</v>
      </c>
      <c r="C46" s="99"/>
      <c r="D46" s="65"/>
      <c r="E46" s="65"/>
      <c r="F46" s="65"/>
      <c r="G46" s="65"/>
      <c r="H46" s="65"/>
      <c r="I46" s="136">
        <f>SUM(I29:I45)</f>
        <v>90</v>
      </c>
      <c r="J46" s="65"/>
      <c r="K46" s="65"/>
      <c r="L46" s="21">
        <f>SUM(L29:L45)</f>
        <v>5821</v>
      </c>
      <c r="M46" s="21">
        <f>SUM(M29:M45)</f>
        <v>5817</v>
      </c>
    </row>
    <row r="47" spans="2:14" ht="15" customHeight="1" x14ac:dyDescent="0.35">
      <c r="B47" s="76" t="s">
        <v>103</v>
      </c>
      <c r="C47" s="3"/>
      <c r="D47" s="77"/>
      <c r="E47" s="77"/>
      <c r="F47" s="5"/>
      <c r="G47" s="5"/>
      <c r="H47" s="5"/>
      <c r="I47" s="5"/>
      <c r="J47" s="5"/>
      <c r="K47" s="5"/>
      <c r="L47" s="126"/>
      <c r="M47" s="127"/>
      <c r="N47" s="35"/>
    </row>
    <row r="48" spans="2:14" ht="15" customHeight="1" x14ac:dyDescent="0.35">
      <c r="B48" s="108" t="s">
        <v>135</v>
      </c>
      <c r="C48" s="7" t="s">
        <v>8</v>
      </c>
      <c r="D48" s="8">
        <v>391.02277932573043</v>
      </c>
      <c r="E48" s="8">
        <v>53.5</v>
      </c>
      <c r="F48" s="7" t="s">
        <v>23</v>
      </c>
      <c r="G48" s="12">
        <v>41456</v>
      </c>
      <c r="H48" s="12">
        <v>44470</v>
      </c>
      <c r="I48" s="138">
        <v>21</v>
      </c>
      <c r="J48" s="7" t="s">
        <v>29</v>
      </c>
      <c r="K48" s="7" t="s">
        <v>11</v>
      </c>
      <c r="L48" s="10">
        <v>391</v>
      </c>
      <c r="M48" s="11">
        <v>391</v>
      </c>
    </row>
    <row r="49" spans="2:13" ht="15" customHeight="1" x14ac:dyDescent="0.35">
      <c r="B49" s="108" t="s">
        <v>104</v>
      </c>
      <c r="C49" s="7" t="s">
        <v>8</v>
      </c>
      <c r="D49" s="8">
        <v>573.56353094197652</v>
      </c>
      <c r="E49" s="8">
        <v>31.19</v>
      </c>
      <c r="F49" s="7" t="s">
        <v>10</v>
      </c>
      <c r="G49" s="12">
        <v>41609</v>
      </c>
      <c r="H49" s="12">
        <v>44562</v>
      </c>
      <c r="I49" s="138">
        <v>15</v>
      </c>
      <c r="J49" s="7" t="s">
        <v>29</v>
      </c>
      <c r="K49" s="7" t="s">
        <v>11</v>
      </c>
      <c r="L49" s="10">
        <v>574</v>
      </c>
      <c r="M49" s="11">
        <v>574</v>
      </c>
    </row>
    <row r="50" spans="2:13" ht="15" customHeight="1" x14ac:dyDescent="0.35">
      <c r="B50" s="109" t="s">
        <v>105</v>
      </c>
      <c r="C50" s="79" t="s">
        <v>8</v>
      </c>
      <c r="D50" s="137">
        <v>484.73574235869302</v>
      </c>
      <c r="E50" s="137">
        <v>39.75181113</v>
      </c>
      <c r="F50" s="79" t="s">
        <v>10</v>
      </c>
      <c r="G50" s="80">
        <v>41699</v>
      </c>
      <c r="H50" s="80">
        <v>44470</v>
      </c>
      <c r="I50" s="139">
        <v>32</v>
      </c>
      <c r="J50" s="79" t="s">
        <v>29</v>
      </c>
      <c r="K50" s="79" t="s">
        <v>11</v>
      </c>
      <c r="L50" s="130">
        <v>485</v>
      </c>
      <c r="M50" s="131">
        <v>485</v>
      </c>
    </row>
    <row r="51" spans="2:13" ht="15" customHeight="1" x14ac:dyDescent="0.35">
      <c r="B51" s="108" t="s">
        <v>136</v>
      </c>
      <c r="C51" s="7" t="s">
        <v>8</v>
      </c>
      <c r="D51" s="8">
        <v>385.91383278718547</v>
      </c>
      <c r="E51" s="8">
        <v>2</v>
      </c>
      <c r="F51" s="7" t="s">
        <v>10</v>
      </c>
      <c r="G51" s="12">
        <v>41883</v>
      </c>
      <c r="H51" s="12">
        <v>44409</v>
      </c>
      <c r="I51" s="138">
        <v>1</v>
      </c>
      <c r="J51" s="7" t="s">
        <v>29</v>
      </c>
      <c r="K51" s="7" t="s">
        <v>11</v>
      </c>
      <c r="L51" s="10">
        <v>386</v>
      </c>
      <c r="M51" s="11">
        <v>386</v>
      </c>
    </row>
    <row r="52" spans="2:13" ht="15" customHeight="1" x14ac:dyDescent="0.35">
      <c r="B52" s="108" t="s">
        <v>137</v>
      </c>
      <c r="C52" s="7" t="s">
        <v>8</v>
      </c>
      <c r="D52" s="8">
        <v>418.44542319147388</v>
      </c>
      <c r="E52" s="8">
        <v>24.309000000000001</v>
      </c>
      <c r="F52" s="7" t="s">
        <v>23</v>
      </c>
      <c r="G52" s="12">
        <v>42522</v>
      </c>
      <c r="H52" s="12">
        <v>45778</v>
      </c>
      <c r="I52" s="138">
        <v>14</v>
      </c>
      <c r="J52" s="7" t="s">
        <v>29</v>
      </c>
      <c r="K52" s="7" t="s">
        <v>11</v>
      </c>
      <c r="L52" s="10">
        <v>418</v>
      </c>
      <c r="M52" s="11">
        <v>418</v>
      </c>
    </row>
    <row r="53" spans="2:13" ht="15" customHeight="1" x14ac:dyDescent="0.35">
      <c r="B53" s="108" t="s">
        <v>106</v>
      </c>
      <c r="C53" s="7" t="s">
        <v>8</v>
      </c>
      <c r="D53" s="8">
        <v>421.93979333795704</v>
      </c>
      <c r="E53" s="8">
        <v>20.9</v>
      </c>
      <c r="F53" s="7" t="s">
        <v>23</v>
      </c>
      <c r="G53" s="12">
        <v>42795</v>
      </c>
      <c r="H53" s="12">
        <v>45992</v>
      </c>
      <c r="I53" s="138">
        <v>17</v>
      </c>
      <c r="J53" s="7" t="s">
        <v>29</v>
      </c>
      <c r="K53" s="7" t="s">
        <v>11</v>
      </c>
      <c r="L53" s="10">
        <v>422</v>
      </c>
      <c r="M53" s="11">
        <v>422</v>
      </c>
    </row>
    <row r="54" spans="2:13" ht="15" customHeight="1" x14ac:dyDescent="0.35">
      <c r="B54" s="108" t="s">
        <v>107</v>
      </c>
      <c r="C54" s="7" t="s">
        <v>8</v>
      </c>
      <c r="D54" s="8">
        <v>418.27057470652596</v>
      </c>
      <c r="E54" s="8">
        <v>22</v>
      </c>
      <c r="F54" s="7" t="s">
        <v>10</v>
      </c>
      <c r="G54" s="12">
        <v>43070</v>
      </c>
      <c r="H54" s="12">
        <v>44562</v>
      </c>
      <c r="I54" s="138">
        <v>11</v>
      </c>
      <c r="J54" s="7" t="s">
        <v>29</v>
      </c>
      <c r="K54" s="7" t="s">
        <v>11</v>
      </c>
      <c r="L54" s="10">
        <v>418</v>
      </c>
      <c r="M54" s="11">
        <v>418</v>
      </c>
    </row>
    <row r="55" spans="2:13" ht="15" customHeight="1" x14ac:dyDescent="0.35">
      <c r="B55" s="108" t="s">
        <v>108</v>
      </c>
      <c r="C55" s="7" t="s">
        <v>8</v>
      </c>
      <c r="D55" s="8">
        <v>422.66458457388001</v>
      </c>
      <c r="E55" s="8">
        <v>21.05</v>
      </c>
      <c r="F55" s="7" t="s">
        <v>23</v>
      </c>
      <c r="G55" s="12">
        <v>43221</v>
      </c>
      <c r="H55" s="12">
        <v>44682</v>
      </c>
      <c r="I55" s="138">
        <v>16</v>
      </c>
      <c r="J55" s="7" t="s">
        <v>29</v>
      </c>
      <c r="K55" s="7" t="s">
        <v>11</v>
      </c>
      <c r="L55" s="10">
        <v>423</v>
      </c>
      <c r="M55" s="11">
        <v>423</v>
      </c>
    </row>
    <row r="56" spans="2:13" ht="15" customHeight="1" x14ac:dyDescent="0.35">
      <c r="B56" s="108" t="s">
        <v>109</v>
      </c>
      <c r="C56" s="7" t="s">
        <v>8</v>
      </c>
      <c r="D56" s="8">
        <v>421.54551002382294</v>
      </c>
      <c r="E56" s="8">
        <v>20.74</v>
      </c>
      <c r="F56" s="7" t="s">
        <v>23</v>
      </c>
      <c r="G56" s="12">
        <v>43525</v>
      </c>
      <c r="H56" s="12">
        <v>45748</v>
      </c>
      <c r="I56" s="138">
        <v>17</v>
      </c>
      <c r="J56" s="7" t="s">
        <v>29</v>
      </c>
      <c r="K56" s="7" t="s">
        <v>11</v>
      </c>
      <c r="L56" s="10">
        <v>422</v>
      </c>
      <c r="M56" s="11">
        <v>422</v>
      </c>
    </row>
    <row r="57" spans="2:13" ht="15" customHeight="1" x14ac:dyDescent="0.35">
      <c r="B57" s="108" t="s">
        <v>110</v>
      </c>
      <c r="C57" s="7" t="s">
        <v>8</v>
      </c>
      <c r="D57" s="8">
        <v>418.51773106923292</v>
      </c>
      <c r="E57" s="8">
        <v>23.5</v>
      </c>
      <c r="F57" s="7" t="s">
        <v>23</v>
      </c>
      <c r="G57" s="12">
        <v>43647</v>
      </c>
      <c r="H57" s="12">
        <v>45292</v>
      </c>
      <c r="I57" s="138">
        <v>15</v>
      </c>
      <c r="J57" s="7" t="s">
        <v>29</v>
      </c>
      <c r="K57" s="7" t="s">
        <v>11</v>
      </c>
      <c r="L57" s="10">
        <v>419</v>
      </c>
      <c r="M57" s="11">
        <v>419</v>
      </c>
    </row>
    <row r="58" spans="2:13" ht="15" customHeight="1" x14ac:dyDescent="0.35">
      <c r="B58" s="108" t="s">
        <v>111</v>
      </c>
      <c r="C58" s="7" t="s">
        <v>8</v>
      </c>
      <c r="D58" s="8">
        <v>413.10253328696285</v>
      </c>
      <c r="E58" s="8">
        <v>32.052621699999996</v>
      </c>
      <c r="F58" s="7" t="s">
        <v>23</v>
      </c>
      <c r="G58" s="12">
        <v>43922</v>
      </c>
      <c r="H58" s="12">
        <v>45566</v>
      </c>
      <c r="I58" s="138">
        <v>17</v>
      </c>
      <c r="J58" s="7" t="s">
        <v>29</v>
      </c>
      <c r="K58" s="7" t="s">
        <v>11</v>
      </c>
      <c r="L58" s="10">
        <v>412</v>
      </c>
      <c r="M58" s="11">
        <v>413</v>
      </c>
    </row>
    <row r="59" spans="2:13" ht="15" customHeight="1" x14ac:dyDescent="0.35">
      <c r="B59" s="102" t="s">
        <v>112</v>
      </c>
      <c r="C59" s="13" t="s">
        <v>8</v>
      </c>
      <c r="D59" s="15">
        <v>421.46847053327508</v>
      </c>
      <c r="E59" s="15">
        <v>21</v>
      </c>
      <c r="F59" s="13" t="s">
        <v>23</v>
      </c>
      <c r="G59" s="14">
        <v>44814</v>
      </c>
      <c r="H59" s="14">
        <v>46082</v>
      </c>
      <c r="I59" s="140">
        <v>16</v>
      </c>
      <c r="J59" s="13" t="s">
        <v>29</v>
      </c>
      <c r="K59" s="13" t="s">
        <v>11</v>
      </c>
      <c r="L59" s="16">
        <v>421</v>
      </c>
      <c r="M59" s="17">
        <v>421</v>
      </c>
    </row>
    <row r="60" spans="2:13" ht="15" customHeight="1" x14ac:dyDescent="0.35">
      <c r="B60" s="147" t="s">
        <v>113</v>
      </c>
      <c r="C60" s="81"/>
      <c r="D60" s="82"/>
      <c r="E60" s="82"/>
      <c r="F60" s="82"/>
      <c r="G60" s="82"/>
      <c r="H60" s="82"/>
      <c r="I60" s="141">
        <f>SUM(I48:I59)</f>
        <v>192</v>
      </c>
      <c r="J60" s="82"/>
      <c r="K60" s="82"/>
      <c r="L60" s="132">
        <f>SUM(L48:L59)</f>
        <v>5191</v>
      </c>
      <c r="M60" s="132">
        <f>SUM(M48:M59)</f>
        <v>5192</v>
      </c>
    </row>
    <row r="61" spans="2:13" ht="15" customHeight="1" x14ac:dyDescent="0.35">
      <c r="B61" s="107" t="s">
        <v>114</v>
      </c>
      <c r="C61" s="18"/>
      <c r="D61" s="65"/>
      <c r="E61" s="65"/>
      <c r="F61" s="65"/>
      <c r="G61" s="65"/>
      <c r="H61" s="65"/>
      <c r="I61" s="136">
        <f>I60+I46</f>
        <v>282</v>
      </c>
      <c r="J61" s="65"/>
      <c r="K61" s="65"/>
      <c r="L61" s="21">
        <f>L60+L46</f>
        <v>11012</v>
      </c>
      <c r="M61" s="21">
        <f>M60+M46</f>
        <v>11009</v>
      </c>
    </row>
    <row r="62" spans="2:13" ht="15" customHeight="1" x14ac:dyDescent="0.35">
      <c r="B62" s="110" t="s">
        <v>116</v>
      </c>
      <c r="C62" s="105"/>
      <c r="D62" s="105"/>
      <c r="E62" s="105"/>
      <c r="F62" s="105"/>
      <c r="G62" s="5"/>
      <c r="H62" s="5"/>
      <c r="I62" s="7">
        <v>4</v>
      </c>
      <c r="J62" s="5"/>
      <c r="K62" s="5"/>
      <c r="L62" s="10" t="s">
        <v>9</v>
      </c>
      <c r="M62" s="11" t="s">
        <v>9</v>
      </c>
    </row>
    <row r="63" spans="2:13" ht="15" customHeight="1" x14ac:dyDescent="0.35">
      <c r="B63" s="97" t="s">
        <v>115</v>
      </c>
      <c r="C63" s="98"/>
      <c r="D63" s="98"/>
      <c r="E63" s="98"/>
      <c r="F63" s="98"/>
      <c r="G63" s="46"/>
      <c r="H63" s="46"/>
      <c r="I63" s="142">
        <f>I61+I62+I25</f>
        <v>448</v>
      </c>
      <c r="J63" s="46"/>
      <c r="K63" s="46"/>
      <c r="L63" s="47">
        <f>L61+L25</f>
        <v>18127</v>
      </c>
      <c r="M63" s="47">
        <f>M61+M25</f>
        <v>17409</v>
      </c>
    </row>
    <row r="64" spans="2:13" x14ac:dyDescent="0.35">
      <c r="B64" s="197" t="s">
        <v>174</v>
      </c>
      <c r="C64" s="198"/>
      <c r="D64" s="198"/>
      <c r="E64" s="198"/>
      <c r="F64" s="198"/>
      <c r="G64" s="198"/>
      <c r="H64" s="198"/>
      <c r="I64" s="198"/>
      <c r="J64" s="198"/>
      <c r="K64" s="198"/>
      <c r="L64" s="198"/>
      <c r="M64" s="198"/>
    </row>
  </sheetData>
  <mergeCells count="25">
    <mergeCell ref="B64:M64"/>
    <mergeCell ref="M2:M3"/>
    <mergeCell ref="K2:K3"/>
    <mergeCell ref="L2:L3"/>
    <mergeCell ref="H2:H3"/>
    <mergeCell ref="I2:I3"/>
    <mergeCell ref="J2:J3"/>
    <mergeCell ref="B2:B3"/>
    <mergeCell ref="C2:C3"/>
    <mergeCell ref="D2:D3"/>
    <mergeCell ref="E2:E3"/>
    <mergeCell ref="F2:F3"/>
    <mergeCell ref="G2:G3"/>
    <mergeCell ref="B26:B27"/>
    <mergeCell ref="C26:C27"/>
    <mergeCell ref="D26:D27"/>
    <mergeCell ref="E26:E27"/>
    <mergeCell ref="F26:F27"/>
    <mergeCell ref="G26:G27"/>
    <mergeCell ref="H26:H27"/>
    <mergeCell ref="I26:I27"/>
    <mergeCell ref="J26:J27"/>
    <mergeCell ref="K26:K27"/>
    <mergeCell ref="L26:L27"/>
    <mergeCell ref="M26:M27"/>
  </mergeCells>
  <pageMargins left="0.23622047244094491" right="0.23622047244094491" top="0.35433070866141736" bottom="0.35433070866141736" header="0.31496062992125984" footer="0.31496062992125984"/>
  <pageSetup paperSize="9" scale="74"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4F6EB-8458-485B-B6B6-7B7B743CC20E}">
  <sheetPr>
    <pageSetUpPr fitToPage="1"/>
  </sheetPr>
  <dimension ref="B1:Q26"/>
  <sheetViews>
    <sheetView showGridLines="0" zoomScale="130" zoomScaleNormal="130" zoomScaleSheetLayoutView="85" workbookViewId="0">
      <pane ySplit="3" topLeftCell="A4" activePane="bottomLeft" state="frozen"/>
      <selection pane="bottomLeft" activeCell="B29" sqref="B29"/>
    </sheetView>
  </sheetViews>
  <sheetFormatPr defaultColWidth="8.7265625" defaultRowHeight="10.5" x14ac:dyDescent="0.35"/>
  <cols>
    <col min="1" max="1" width="2.7265625" style="49" customWidth="1"/>
    <col min="2" max="2" width="27.7265625" style="49" customWidth="1"/>
    <col min="3" max="3" width="11.7265625" style="50" customWidth="1"/>
    <col min="4" max="10" width="11.7265625" style="49" customWidth="1"/>
    <col min="11" max="11" width="14.7265625" style="50" customWidth="1"/>
    <col min="12" max="12" width="14.7265625" style="49" customWidth="1"/>
    <col min="13" max="14" width="11.7265625" style="49" customWidth="1"/>
    <col min="15" max="16384" width="8.7265625" style="49"/>
  </cols>
  <sheetData>
    <row r="1" spans="2:17" ht="15" customHeight="1" x14ac:dyDescent="0.35">
      <c r="B1" s="152" t="s">
        <v>123</v>
      </c>
      <c r="C1" s="153"/>
      <c r="D1" s="154"/>
      <c r="E1" s="154"/>
      <c r="F1" s="154"/>
      <c r="G1" s="154"/>
      <c r="H1" s="154"/>
      <c r="I1" s="154"/>
      <c r="J1" s="154"/>
      <c r="K1" s="153"/>
      <c r="L1" s="154"/>
      <c r="M1" s="154"/>
      <c r="N1" s="155"/>
    </row>
    <row r="2" spans="2:17" ht="15" customHeight="1" x14ac:dyDescent="0.35">
      <c r="B2" s="200" t="s">
        <v>32</v>
      </c>
      <c r="C2" s="201" t="s">
        <v>0</v>
      </c>
      <c r="D2" s="201" t="s">
        <v>175</v>
      </c>
      <c r="E2" s="201"/>
      <c r="F2" s="201"/>
      <c r="G2" s="201" t="s">
        <v>176</v>
      </c>
      <c r="H2" s="201"/>
      <c r="I2" s="201"/>
      <c r="J2" s="201" t="s">
        <v>177</v>
      </c>
      <c r="K2" s="201"/>
      <c r="L2" s="201"/>
      <c r="M2" s="201"/>
      <c r="N2" s="199" t="s">
        <v>178</v>
      </c>
    </row>
    <row r="3" spans="2:17" ht="15" customHeight="1" x14ac:dyDescent="0.35">
      <c r="B3" s="200"/>
      <c r="C3" s="201"/>
      <c r="D3" s="151" t="s">
        <v>179</v>
      </c>
      <c r="E3" s="151" t="s">
        <v>180</v>
      </c>
      <c r="F3" s="151" t="s">
        <v>181</v>
      </c>
      <c r="G3" s="151" t="s">
        <v>179</v>
      </c>
      <c r="H3" s="151" t="s">
        <v>180</v>
      </c>
      <c r="I3" s="151" t="s">
        <v>181</v>
      </c>
      <c r="J3" s="151" t="s">
        <v>182</v>
      </c>
      <c r="K3" s="151" t="s">
        <v>183</v>
      </c>
      <c r="L3" s="151" t="s">
        <v>184</v>
      </c>
      <c r="M3" s="151" t="s">
        <v>185</v>
      </c>
      <c r="N3" s="199"/>
    </row>
    <row r="4" spans="2:17" ht="15" customHeight="1" x14ac:dyDescent="0.35">
      <c r="B4" s="87" t="s">
        <v>190</v>
      </c>
      <c r="C4" s="3"/>
      <c r="D4" s="4"/>
      <c r="E4" s="52"/>
      <c r="F4" s="52"/>
      <c r="G4" s="52"/>
      <c r="H4" s="52"/>
      <c r="I4" s="52"/>
      <c r="J4" s="52"/>
      <c r="K4" s="52"/>
      <c r="L4" s="52"/>
      <c r="M4" s="52"/>
      <c r="N4" s="53"/>
    </row>
    <row r="5" spans="2:17" ht="15" customHeight="1" x14ac:dyDescent="0.35">
      <c r="B5" s="88" t="s">
        <v>45</v>
      </c>
      <c r="C5" s="7" t="s">
        <v>37</v>
      </c>
      <c r="D5" s="8">
        <v>397</v>
      </c>
      <c r="E5" s="8">
        <v>331</v>
      </c>
      <c r="F5" s="8">
        <v>66</v>
      </c>
      <c r="G5" s="8">
        <v>533</v>
      </c>
      <c r="H5" s="8">
        <v>467</v>
      </c>
      <c r="I5" s="8">
        <v>66</v>
      </c>
      <c r="J5" s="143">
        <v>1.35256926952141</v>
      </c>
      <c r="K5" s="143">
        <v>1.1763224181360201</v>
      </c>
      <c r="L5" s="143">
        <v>0.16624685138539042</v>
      </c>
      <c r="M5" s="144">
        <v>4.9000000000000002E-2</v>
      </c>
      <c r="N5" s="145">
        <v>1.1763224181360201</v>
      </c>
      <c r="P5" s="135"/>
      <c r="Q5" s="135"/>
    </row>
    <row r="6" spans="2:17" ht="15" customHeight="1" x14ac:dyDescent="0.35">
      <c r="B6" s="88" t="s">
        <v>34</v>
      </c>
      <c r="C6" s="7" t="s">
        <v>37</v>
      </c>
      <c r="D6" s="8">
        <v>354</v>
      </c>
      <c r="E6" s="8">
        <v>218.6</v>
      </c>
      <c r="F6" s="8">
        <v>135.4</v>
      </c>
      <c r="G6" s="8">
        <v>451</v>
      </c>
      <c r="H6" s="8">
        <v>316</v>
      </c>
      <c r="I6" s="8">
        <v>135</v>
      </c>
      <c r="J6" s="143">
        <v>1.2740112994350283</v>
      </c>
      <c r="K6" s="143">
        <v>0.89265536723163841</v>
      </c>
      <c r="L6" s="143">
        <v>0.38135593220338981</v>
      </c>
      <c r="M6" s="144">
        <v>3.9E-2</v>
      </c>
      <c r="N6" s="145">
        <v>0.89265536723163841</v>
      </c>
      <c r="P6" s="135"/>
      <c r="Q6" s="135"/>
    </row>
    <row r="7" spans="2:17" ht="15" customHeight="1" x14ac:dyDescent="0.35">
      <c r="B7" s="88" t="s">
        <v>21</v>
      </c>
      <c r="C7" s="7" t="s">
        <v>37</v>
      </c>
      <c r="D7" s="8">
        <v>449</v>
      </c>
      <c r="E7" s="8">
        <v>56</v>
      </c>
      <c r="F7" s="8">
        <v>393</v>
      </c>
      <c r="G7" s="8">
        <v>507</v>
      </c>
      <c r="H7" s="8">
        <v>114</v>
      </c>
      <c r="I7" s="8">
        <v>393</v>
      </c>
      <c r="J7" s="143">
        <v>1.1291759465478841</v>
      </c>
      <c r="K7" s="143">
        <v>0.25389755011135856</v>
      </c>
      <c r="L7" s="143">
        <v>0.87527839643652561</v>
      </c>
      <c r="M7" s="144">
        <v>5.0999999999999997E-2</v>
      </c>
      <c r="N7" s="145">
        <v>0.25389755011135856</v>
      </c>
      <c r="P7" s="135"/>
      <c r="Q7" s="135"/>
    </row>
    <row r="8" spans="2:17" ht="15" customHeight="1" x14ac:dyDescent="0.35">
      <c r="B8" s="88" t="s">
        <v>22</v>
      </c>
      <c r="C8" s="7" t="s">
        <v>37</v>
      </c>
      <c r="D8" s="8">
        <v>696</v>
      </c>
      <c r="E8" s="8">
        <v>0</v>
      </c>
      <c r="F8" s="8">
        <v>696</v>
      </c>
      <c r="G8" s="8">
        <v>726</v>
      </c>
      <c r="H8" s="8">
        <v>30</v>
      </c>
      <c r="I8" s="8">
        <v>696</v>
      </c>
      <c r="J8" s="143">
        <v>1.0431034482758621</v>
      </c>
      <c r="K8" s="143">
        <v>4.3103448275862072E-2</v>
      </c>
      <c r="L8" s="143">
        <v>1</v>
      </c>
      <c r="M8" s="144">
        <v>0.04</v>
      </c>
      <c r="N8" s="146">
        <v>4.3103448275862072E-2</v>
      </c>
      <c r="P8" s="135"/>
      <c r="Q8" s="135"/>
    </row>
    <row r="9" spans="2:17" ht="15" customHeight="1" x14ac:dyDescent="0.35">
      <c r="B9" s="88" t="s">
        <v>165</v>
      </c>
      <c r="C9" s="7" t="s">
        <v>37</v>
      </c>
      <c r="D9" s="8">
        <v>152</v>
      </c>
      <c r="E9" s="8">
        <v>0</v>
      </c>
      <c r="F9" s="8">
        <v>152</v>
      </c>
      <c r="G9" s="8">
        <v>152</v>
      </c>
      <c r="H9" s="8">
        <v>0</v>
      </c>
      <c r="I9" s="8">
        <v>152</v>
      </c>
      <c r="J9" s="143">
        <v>1</v>
      </c>
      <c r="K9" s="143">
        <v>0</v>
      </c>
      <c r="L9" s="143">
        <v>1</v>
      </c>
      <c r="M9" s="144">
        <v>5.3999999999999999E-2</v>
      </c>
      <c r="N9" s="146">
        <v>0</v>
      </c>
      <c r="P9" s="135"/>
      <c r="Q9" s="135"/>
    </row>
    <row r="10" spans="2:17" s="51" customFormat="1" ht="15" customHeight="1" x14ac:dyDescent="0.35">
      <c r="B10" s="89"/>
      <c r="C10" s="18"/>
      <c r="D10" s="115"/>
      <c r="E10" s="19"/>
      <c r="F10" s="54"/>
      <c r="G10" s="54"/>
      <c r="H10" s="54"/>
      <c r="I10" s="20"/>
      <c r="J10" s="54"/>
      <c r="K10" s="54"/>
      <c r="L10" s="54"/>
      <c r="M10" s="21"/>
      <c r="N10" s="22"/>
      <c r="P10" s="135"/>
      <c r="Q10" s="135"/>
    </row>
    <row r="11" spans="2:17" ht="15" customHeight="1" x14ac:dyDescent="0.35">
      <c r="B11" s="87" t="s">
        <v>55</v>
      </c>
      <c r="C11" s="3"/>
      <c r="D11" s="116"/>
      <c r="E11" s="52"/>
      <c r="F11" s="52"/>
      <c r="G11" s="52"/>
      <c r="H11" s="52"/>
      <c r="I11" s="55"/>
      <c r="J11" s="52"/>
      <c r="K11" s="52"/>
      <c r="L11" s="52"/>
      <c r="M11" s="55"/>
      <c r="N11" s="56"/>
      <c r="P11" s="135"/>
      <c r="Q11" s="135"/>
    </row>
    <row r="12" spans="2:17" ht="15" customHeight="1" x14ac:dyDescent="0.35">
      <c r="B12" s="88" t="s">
        <v>21</v>
      </c>
      <c r="C12" s="7" t="s">
        <v>37</v>
      </c>
      <c r="D12" s="8">
        <v>968</v>
      </c>
      <c r="E12" s="8">
        <v>841</v>
      </c>
      <c r="F12" s="8">
        <v>127</v>
      </c>
      <c r="G12" s="8">
        <v>1327</v>
      </c>
      <c r="H12" s="8">
        <v>1200</v>
      </c>
      <c r="I12" s="8">
        <v>127</v>
      </c>
      <c r="J12" s="143">
        <v>1.3708677685950412</v>
      </c>
      <c r="K12" s="143">
        <v>1.2396694214876034</v>
      </c>
      <c r="L12" s="143">
        <v>0.13119834710743802</v>
      </c>
      <c r="M12" s="144">
        <v>0.1</v>
      </c>
      <c r="N12" s="145">
        <v>1.2396694214876034</v>
      </c>
      <c r="P12" s="135"/>
      <c r="Q12" s="135"/>
    </row>
    <row r="13" spans="2:17" ht="15" customHeight="1" x14ac:dyDescent="0.35">
      <c r="B13" s="88" t="s">
        <v>22</v>
      </c>
      <c r="C13" s="7" t="s">
        <v>37</v>
      </c>
      <c r="D13" s="8">
        <v>910</v>
      </c>
      <c r="E13" s="8">
        <v>579</v>
      </c>
      <c r="F13" s="8">
        <v>331</v>
      </c>
      <c r="G13" s="8">
        <v>1217</v>
      </c>
      <c r="H13" s="8">
        <v>887</v>
      </c>
      <c r="I13" s="8">
        <v>330</v>
      </c>
      <c r="J13" s="143">
        <v>1.3273626373626373</v>
      </c>
      <c r="K13" s="143">
        <v>0.9747252747252747</v>
      </c>
      <c r="L13" s="143">
        <v>0.36263736263736263</v>
      </c>
      <c r="M13" s="144">
        <v>7.0000000000000007E-2</v>
      </c>
      <c r="N13" s="145">
        <v>0.9747252747252747</v>
      </c>
      <c r="P13" s="135"/>
      <c r="Q13" s="135"/>
    </row>
    <row r="14" spans="2:17" ht="15" customHeight="1" x14ac:dyDescent="0.35">
      <c r="B14" s="88" t="s">
        <v>165</v>
      </c>
      <c r="C14" s="7" t="s">
        <v>37</v>
      </c>
      <c r="D14" s="8">
        <v>854</v>
      </c>
      <c r="E14" s="8">
        <v>136</v>
      </c>
      <c r="F14" s="8">
        <v>718</v>
      </c>
      <c r="G14" s="8">
        <v>988</v>
      </c>
      <c r="H14" s="8">
        <v>259</v>
      </c>
      <c r="I14" s="8">
        <v>729</v>
      </c>
      <c r="J14" s="143">
        <v>1.1469086651053864</v>
      </c>
      <c r="K14" s="143">
        <v>0.30327868852459017</v>
      </c>
      <c r="L14" s="143">
        <v>0.8536299765807962</v>
      </c>
      <c r="M14" s="144">
        <v>0.11</v>
      </c>
      <c r="N14" s="145">
        <v>0.30327868852459017</v>
      </c>
      <c r="P14" s="135"/>
      <c r="Q14" s="135"/>
    </row>
    <row r="15" spans="2:17" ht="15" customHeight="1" x14ac:dyDescent="0.35">
      <c r="B15" s="84" t="s">
        <v>191</v>
      </c>
      <c r="C15" s="7" t="s">
        <v>37</v>
      </c>
      <c r="D15" s="8">
        <v>220</v>
      </c>
      <c r="E15" s="8">
        <v>0</v>
      </c>
      <c r="F15" s="8">
        <v>220</v>
      </c>
      <c r="G15" s="8">
        <v>226</v>
      </c>
      <c r="H15" s="8">
        <v>6</v>
      </c>
      <c r="I15" s="8">
        <v>220</v>
      </c>
      <c r="J15" s="143">
        <v>1.0272727272727273</v>
      </c>
      <c r="K15" s="143">
        <v>0.03</v>
      </c>
      <c r="L15" s="143">
        <v>1</v>
      </c>
      <c r="M15" s="148">
        <v>0</v>
      </c>
      <c r="N15" s="145">
        <v>3.0927835051546393E-2</v>
      </c>
      <c r="P15" s="135"/>
      <c r="Q15" s="135"/>
    </row>
    <row r="16" spans="2:17" s="51" customFormat="1" ht="15" customHeight="1" x14ac:dyDescent="0.35">
      <c r="B16" s="89"/>
      <c r="C16" s="18"/>
      <c r="D16" s="115"/>
      <c r="E16" s="19"/>
      <c r="F16" s="54"/>
      <c r="G16" s="54"/>
      <c r="H16" s="54"/>
      <c r="I16" s="20"/>
      <c r="J16" s="54"/>
      <c r="K16" s="54"/>
      <c r="L16" s="54"/>
      <c r="M16" s="21"/>
      <c r="N16" s="22"/>
      <c r="P16" s="135"/>
      <c r="Q16" s="135"/>
    </row>
    <row r="17" spans="2:17" ht="15" customHeight="1" x14ac:dyDescent="0.35">
      <c r="B17" s="90" t="s">
        <v>58</v>
      </c>
      <c r="C17" s="23"/>
      <c r="D17" s="117"/>
      <c r="E17" s="24"/>
      <c r="F17" s="52"/>
      <c r="G17" s="52"/>
      <c r="H17" s="52"/>
      <c r="I17" s="55"/>
      <c r="J17" s="52"/>
      <c r="K17" s="52"/>
      <c r="L17" s="52"/>
      <c r="M17" s="55"/>
      <c r="N17" s="56"/>
      <c r="P17" s="135"/>
      <c r="Q17" s="135"/>
    </row>
    <row r="18" spans="2:17" ht="15" customHeight="1" x14ac:dyDescent="0.35">
      <c r="B18" s="88" t="s">
        <v>192</v>
      </c>
      <c r="C18" s="7" t="s">
        <v>37</v>
      </c>
      <c r="D18" s="8">
        <v>329</v>
      </c>
      <c r="E18" s="8">
        <v>153</v>
      </c>
      <c r="F18" s="8">
        <v>176</v>
      </c>
      <c r="G18" s="8">
        <v>402</v>
      </c>
      <c r="H18" s="8">
        <v>194</v>
      </c>
      <c r="I18" s="8">
        <v>208</v>
      </c>
      <c r="J18" s="143">
        <v>1.2218844984802431</v>
      </c>
      <c r="K18" s="143">
        <v>0.58966565349544076</v>
      </c>
      <c r="L18" s="143">
        <v>0.63221884498480241</v>
      </c>
      <c r="M18" s="144">
        <v>6.5000000000000002E-2</v>
      </c>
      <c r="N18" s="145">
        <v>0.58966565349544076</v>
      </c>
      <c r="P18" s="135"/>
      <c r="Q18" s="135"/>
    </row>
    <row r="19" spans="2:17" ht="15" customHeight="1" x14ac:dyDescent="0.35">
      <c r="B19" s="84" t="s">
        <v>193</v>
      </c>
      <c r="C19" s="7" t="s">
        <v>37</v>
      </c>
      <c r="D19" s="8">
        <v>197</v>
      </c>
      <c r="E19" s="8">
        <v>0</v>
      </c>
      <c r="F19" s="8">
        <v>197</v>
      </c>
      <c r="G19" s="8">
        <v>210</v>
      </c>
      <c r="H19" s="8">
        <v>0</v>
      </c>
      <c r="I19" s="8">
        <v>210</v>
      </c>
      <c r="J19" s="143">
        <v>1.0659898477157361</v>
      </c>
      <c r="K19" s="133">
        <v>0</v>
      </c>
      <c r="L19" s="143">
        <v>1.0659898477157361</v>
      </c>
      <c r="M19" s="144">
        <v>7.0000000000000007E-2</v>
      </c>
      <c r="N19" s="145" t="s">
        <v>9</v>
      </c>
      <c r="P19" s="135"/>
      <c r="Q19" s="135"/>
    </row>
    <row r="20" spans="2:17" s="51" customFormat="1" ht="15" customHeight="1" x14ac:dyDescent="0.35">
      <c r="B20" s="92"/>
      <c r="C20" s="29"/>
      <c r="D20" s="118"/>
      <c r="E20" s="30"/>
      <c r="F20" s="57"/>
      <c r="G20" s="57"/>
      <c r="H20" s="57"/>
      <c r="I20" s="31"/>
      <c r="J20" s="57"/>
      <c r="K20" s="57"/>
      <c r="L20" s="57"/>
      <c r="M20" s="32"/>
      <c r="N20" s="33"/>
      <c r="P20" s="135"/>
      <c r="Q20" s="135"/>
    </row>
    <row r="21" spans="2:17" ht="15" customHeight="1" x14ac:dyDescent="0.35">
      <c r="B21" s="93" t="s">
        <v>60</v>
      </c>
      <c r="C21" s="34"/>
      <c r="D21" s="119"/>
      <c r="E21" s="58"/>
      <c r="F21" s="58"/>
      <c r="G21" s="58"/>
      <c r="H21" s="58"/>
      <c r="I21" s="59"/>
      <c r="J21" s="58"/>
      <c r="K21" s="58"/>
      <c r="L21" s="58"/>
      <c r="M21" s="59"/>
      <c r="N21" s="60"/>
      <c r="P21" s="135"/>
      <c r="Q21" s="135"/>
    </row>
    <row r="22" spans="2:17" ht="15" customHeight="1" x14ac:dyDescent="0.35">
      <c r="B22" s="88" t="s">
        <v>45</v>
      </c>
      <c r="C22" s="7" t="s">
        <v>8</v>
      </c>
      <c r="D22" s="8">
        <v>817.27</v>
      </c>
      <c r="E22" s="8">
        <v>22.459150000000001</v>
      </c>
      <c r="F22" s="8">
        <v>794.81084999999996</v>
      </c>
      <c r="G22" s="8">
        <v>1249.5</v>
      </c>
      <c r="H22" s="8">
        <v>32.5</v>
      </c>
      <c r="I22" s="8">
        <v>1217</v>
      </c>
      <c r="J22" s="143">
        <v>1.2608476286579213</v>
      </c>
      <c r="K22" s="143">
        <v>3.2795156407669022E-2</v>
      </c>
      <c r="L22" s="143">
        <v>1.2280524722502524</v>
      </c>
      <c r="M22" s="144">
        <v>0.28999999999999998</v>
      </c>
      <c r="N22" s="145">
        <v>0</v>
      </c>
      <c r="P22" s="135"/>
      <c r="Q22" s="135"/>
    </row>
    <row r="23" spans="2:17" s="51" customFormat="1" ht="15" customHeight="1" x14ac:dyDescent="0.35">
      <c r="B23" s="94"/>
      <c r="C23" s="29"/>
      <c r="D23" s="120"/>
      <c r="E23" s="36"/>
      <c r="F23" s="57"/>
      <c r="G23" s="57"/>
      <c r="H23" s="57"/>
      <c r="I23" s="31"/>
      <c r="J23" s="57"/>
      <c r="K23" s="57"/>
      <c r="L23" s="57"/>
      <c r="M23" s="32"/>
      <c r="N23" s="33"/>
      <c r="P23" s="135"/>
      <c r="Q23" s="135"/>
    </row>
    <row r="24" spans="2:17" ht="15" customHeight="1" x14ac:dyDescent="0.35">
      <c r="B24" s="90" t="s">
        <v>194</v>
      </c>
      <c r="C24" s="23"/>
      <c r="D24" s="117"/>
      <c r="E24" s="24"/>
      <c r="F24" s="52"/>
      <c r="G24" s="52"/>
      <c r="H24" s="52"/>
      <c r="I24" s="55"/>
      <c r="J24" s="52"/>
      <c r="K24" s="52"/>
      <c r="L24" s="52"/>
      <c r="M24" s="55"/>
      <c r="N24" s="56"/>
      <c r="P24" s="135"/>
      <c r="Q24" s="135"/>
    </row>
    <row r="25" spans="2:17" ht="15" customHeight="1" x14ac:dyDescent="0.35">
      <c r="B25" s="91" t="s">
        <v>45</v>
      </c>
      <c r="C25" s="25" t="s">
        <v>8</v>
      </c>
      <c r="D25" s="8">
        <v>413</v>
      </c>
      <c r="E25" s="8">
        <v>0</v>
      </c>
      <c r="F25" s="8">
        <v>413</v>
      </c>
      <c r="G25" s="8">
        <v>501</v>
      </c>
      <c r="H25" s="8">
        <v>15</v>
      </c>
      <c r="I25" s="8">
        <v>486</v>
      </c>
      <c r="J25" s="143">
        <v>1.1990291262135921</v>
      </c>
      <c r="K25" s="143">
        <v>1.9417475728155338E-2</v>
      </c>
      <c r="L25" s="143">
        <v>1.1796116504854368</v>
      </c>
      <c r="M25" s="144">
        <v>0.27</v>
      </c>
      <c r="N25" s="145">
        <v>0.02</v>
      </c>
      <c r="P25" s="135"/>
      <c r="Q25" s="135"/>
    </row>
    <row r="26" spans="2:17" s="51" customFormat="1" ht="15" customHeight="1" x14ac:dyDescent="0.35">
      <c r="B26" s="92"/>
      <c r="C26" s="29"/>
      <c r="D26" s="118"/>
      <c r="E26" s="30"/>
      <c r="F26" s="57"/>
      <c r="G26" s="57"/>
      <c r="H26" s="57"/>
      <c r="I26" s="31"/>
      <c r="J26" s="57"/>
      <c r="K26" s="57"/>
      <c r="L26" s="57"/>
      <c r="M26" s="32"/>
      <c r="N26" s="33"/>
      <c r="P26" s="135"/>
      <c r="Q26" s="135"/>
    </row>
  </sheetData>
  <mergeCells count="6">
    <mergeCell ref="N2:N3"/>
    <mergeCell ref="B2:B3"/>
    <mergeCell ref="C2:C3"/>
    <mergeCell ref="D2:F2"/>
    <mergeCell ref="G2:I2"/>
    <mergeCell ref="J2:M2"/>
  </mergeCells>
  <pageMargins left="0.23622047244094491" right="0.23622047244094491" top="0.35433070866141736" bottom="0.35433070866141736" header="0.31496062992125984" footer="0.31496062992125984"/>
  <pageSetup paperSize="9" scale="8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4F0CC-5ABA-43AD-A327-4516A5E3839B}">
  <sheetPr>
    <pageSetUpPr fitToPage="1"/>
  </sheetPr>
  <dimension ref="A1:Q28"/>
  <sheetViews>
    <sheetView showGridLines="0" zoomScale="85" zoomScaleNormal="85" zoomScaleSheetLayoutView="85" workbookViewId="0">
      <pane ySplit="3" topLeftCell="A4" activePane="bottomLeft" state="frozen"/>
      <selection pane="bottomLeft" activeCell="K7" sqref="K7"/>
    </sheetView>
  </sheetViews>
  <sheetFormatPr defaultColWidth="8.7265625" defaultRowHeight="10.5" x14ac:dyDescent="0.35"/>
  <cols>
    <col min="1" max="1" width="2.7265625" style="49" customWidth="1"/>
    <col min="2" max="2" width="27.7265625" style="49" customWidth="1"/>
    <col min="3" max="3" width="11.7265625" style="50" customWidth="1"/>
    <col min="4" max="10" width="11.7265625" style="49" customWidth="1"/>
    <col min="11" max="11" width="14.7265625" style="50" customWidth="1"/>
    <col min="12" max="12" width="14.7265625" style="49" customWidth="1"/>
    <col min="13" max="14" width="11.7265625" style="49" customWidth="1"/>
    <col min="15" max="16384" width="8.7265625" style="49"/>
  </cols>
  <sheetData>
    <row r="1" spans="2:17" ht="14.5" x14ac:dyDescent="0.35">
      <c r="B1" s="152" t="s">
        <v>123</v>
      </c>
      <c r="C1" s="153"/>
      <c r="D1" s="154"/>
      <c r="E1" s="154"/>
      <c r="F1" s="154"/>
      <c r="G1" s="154"/>
      <c r="H1" s="154"/>
      <c r="I1" s="154"/>
      <c r="J1" s="154"/>
      <c r="K1" s="153"/>
      <c r="L1" s="154"/>
      <c r="M1" s="154"/>
      <c r="N1" s="155"/>
    </row>
    <row r="2" spans="2:17" ht="14.25" customHeight="1" x14ac:dyDescent="0.35">
      <c r="B2" s="200" t="s">
        <v>32</v>
      </c>
      <c r="C2" s="201" t="s">
        <v>0</v>
      </c>
      <c r="D2" s="201" t="s">
        <v>175</v>
      </c>
      <c r="E2" s="201"/>
      <c r="F2" s="201"/>
      <c r="G2" s="201" t="s">
        <v>176</v>
      </c>
      <c r="H2" s="201"/>
      <c r="I2" s="201"/>
      <c r="J2" s="201" t="s">
        <v>177</v>
      </c>
      <c r="K2" s="201"/>
      <c r="L2" s="201"/>
      <c r="M2" s="201"/>
      <c r="N2" s="199" t="s">
        <v>178</v>
      </c>
    </row>
    <row r="3" spans="2:17" ht="14.25" customHeight="1" x14ac:dyDescent="0.35">
      <c r="B3" s="200"/>
      <c r="C3" s="201"/>
      <c r="D3" s="151" t="s">
        <v>179</v>
      </c>
      <c r="E3" s="151" t="s">
        <v>180</v>
      </c>
      <c r="F3" s="151" t="s">
        <v>181</v>
      </c>
      <c r="G3" s="151" t="s">
        <v>179</v>
      </c>
      <c r="H3" s="151" t="s">
        <v>180</v>
      </c>
      <c r="I3" s="151" t="s">
        <v>181</v>
      </c>
      <c r="J3" s="151" t="s">
        <v>182</v>
      </c>
      <c r="K3" s="151" t="s">
        <v>183</v>
      </c>
      <c r="L3" s="151" t="s">
        <v>184</v>
      </c>
      <c r="M3" s="151" t="s">
        <v>185</v>
      </c>
      <c r="N3" s="199"/>
    </row>
    <row r="4" spans="2:17" ht="15" customHeight="1" x14ac:dyDescent="0.35">
      <c r="B4" s="87" t="s">
        <v>6</v>
      </c>
      <c r="C4" s="3"/>
      <c r="D4" s="4"/>
      <c r="E4" s="52"/>
      <c r="F4" s="52"/>
      <c r="G4" s="52"/>
      <c r="H4" s="52"/>
      <c r="I4" s="52"/>
      <c r="J4" s="52"/>
      <c r="K4" s="52"/>
      <c r="L4" s="52"/>
      <c r="M4" s="52"/>
      <c r="N4" s="53"/>
    </row>
    <row r="5" spans="2:17" ht="15" customHeight="1" x14ac:dyDescent="0.35">
      <c r="B5" s="88" t="s">
        <v>7</v>
      </c>
      <c r="C5" s="7" t="s">
        <v>8</v>
      </c>
      <c r="D5" s="8">
        <v>918.34777438000003</v>
      </c>
      <c r="E5" s="8">
        <v>835.42264252999996</v>
      </c>
      <c r="F5" s="8">
        <v>83</v>
      </c>
      <c r="G5" s="8">
        <v>1240.84541145</v>
      </c>
      <c r="H5" s="8">
        <v>1241</v>
      </c>
      <c r="I5" s="8">
        <v>0</v>
      </c>
      <c r="J5" s="143">
        <v>1.35</v>
      </c>
      <c r="K5" s="143" t="s">
        <v>186</v>
      </c>
      <c r="L5" s="143">
        <v>0</v>
      </c>
      <c r="M5" s="144">
        <v>0.16678497078384513</v>
      </c>
      <c r="N5" s="145">
        <v>1.33</v>
      </c>
      <c r="P5" s="135"/>
      <c r="Q5" s="135"/>
    </row>
    <row r="6" spans="2:17" ht="15" customHeight="1" x14ac:dyDescent="0.35">
      <c r="B6" s="88" t="s">
        <v>12</v>
      </c>
      <c r="C6" s="7" t="s">
        <v>8</v>
      </c>
      <c r="D6" s="8">
        <v>2019.8181750000001</v>
      </c>
      <c r="E6" s="8">
        <v>1768</v>
      </c>
      <c r="F6" s="8">
        <v>251.81817500000011</v>
      </c>
      <c r="G6" s="8">
        <v>3599</v>
      </c>
      <c r="H6" s="8">
        <v>3483</v>
      </c>
      <c r="I6" s="8">
        <v>116</v>
      </c>
      <c r="J6" s="143">
        <v>1.7818435562894168</v>
      </c>
      <c r="K6" s="143">
        <v>1.7244126442222949</v>
      </c>
      <c r="L6" s="143">
        <v>5.7430912067122079E-2</v>
      </c>
      <c r="M6" s="144">
        <v>0.18</v>
      </c>
      <c r="N6" s="145">
        <v>1.51</v>
      </c>
      <c r="P6" s="135"/>
      <c r="Q6" s="135"/>
    </row>
    <row r="7" spans="2:17" ht="15" customHeight="1" x14ac:dyDescent="0.35">
      <c r="B7" s="88" t="s">
        <v>13</v>
      </c>
      <c r="C7" s="7" t="s">
        <v>8</v>
      </c>
      <c r="D7" s="8">
        <v>2582.2626839999998</v>
      </c>
      <c r="E7" s="8">
        <v>1304</v>
      </c>
      <c r="F7" s="8">
        <v>1278.2626839999998</v>
      </c>
      <c r="G7" s="8">
        <v>5482</v>
      </c>
      <c r="H7" s="8">
        <v>3603</v>
      </c>
      <c r="I7" s="8">
        <v>1879</v>
      </c>
      <c r="J7" s="143">
        <v>2.1329224502431674</v>
      </c>
      <c r="K7" s="143">
        <v>1.3952879473976862</v>
      </c>
      <c r="L7" s="143">
        <v>0.72765641220101374</v>
      </c>
      <c r="M7" s="144">
        <v>0.23960680849962457</v>
      </c>
      <c r="N7" s="145">
        <v>1.36</v>
      </c>
      <c r="P7" s="135"/>
      <c r="Q7" s="135"/>
    </row>
    <row r="8" spans="2:17" ht="15" customHeight="1" x14ac:dyDescent="0.35">
      <c r="B8" s="88" t="s">
        <v>14</v>
      </c>
      <c r="C8" s="7" t="s">
        <v>8</v>
      </c>
      <c r="D8" s="8">
        <v>3619.7733900000003</v>
      </c>
      <c r="E8" s="8">
        <v>0</v>
      </c>
      <c r="F8" s="8">
        <v>3619.7733900000003</v>
      </c>
      <c r="G8" s="8">
        <v>6122.7486595</v>
      </c>
      <c r="H8" s="8">
        <v>325.380643450001</v>
      </c>
      <c r="I8" s="8">
        <v>5798.3680160499989</v>
      </c>
      <c r="J8" s="143">
        <v>1.6917491787483405</v>
      </c>
      <c r="K8" s="143">
        <v>8.988978269990569E-2</v>
      </c>
      <c r="L8" s="143">
        <v>1.6018593959689831</v>
      </c>
      <c r="M8" s="144">
        <v>0.25297440579672736</v>
      </c>
      <c r="N8" s="146">
        <v>0</v>
      </c>
      <c r="P8" s="135"/>
      <c r="Q8" s="135"/>
    </row>
    <row r="9" spans="2:17" ht="15" customHeight="1" x14ac:dyDescent="0.35">
      <c r="B9" s="88" t="s">
        <v>15</v>
      </c>
      <c r="C9" s="7" t="s">
        <v>8</v>
      </c>
      <c r="D9" s="8">
        <v>2679.8794250000001</v>
      </c>
      <c r="E9" s="8">
        <v>0</v>
      </c>
      <c r="F9" s="8">
        <v>2679.8794250000001</v>
      </c>
      <c r="G9" s="8">
        <v>2943.2265306501199</v>
      </c>
      <c r="H9" s="8">
        <v>84.444317650000002</v>
      </c>
      <c r="I9" s="8">
        <v>2858.78221300012</v>
      </c>
      <c r="J9" s="143">
        <v>1.0982682665471497</v>
      </c>
      <c r="K9" s="143">
        <v>3.1510491428173117E-2</v>
      </c>
      <c r="L9" s="143">
        <v>1.0667577751189756</v>
      </c>
      <c r="M9" s="144">
        <v>0.26</v>
      </c>
      <c r="N9" s="146">
        <v>0</v>
      </c>
      <c r="P9" s="135"/>
      <c r="Q9" s="135"/>
    </row>
    <row r="10" spans="2:17" s="51" customFormat="1" ht="15" customHeight="1" x14ac:dyDescent="0.35">
      <c r="B10" s="89"/>
      <c r="C10" s="18"/>
      <c r="D10" s="115"/>
      <c r="E10" s="19"/>
      <c r="F10" s="54"/>
      <c r="G10" s="54"/>
      <c r="H10" s="54"/>
      <c r="I10" s="20"/>
      <c r="J10" s="54"/>
      <c r="K10" s="54"/>
      <c r="L10" s="54"/>
      <c r="M10" s="21"/>
      <c r="N10" s="22"/>
      <c r="P10" s="135"/>
      <c r="Q10" s="135"/>
    </row>
    <row r="11" spans="2:17" ht="15" customHeight="1" x14ac:dyDescent="0.35">
      <c r="B11" s="87" t="s">
        <v>19</v>
      </c>
      <c r="C11" s="3"/>
      <c r="D11" s="116"/>
      <c r="E11" s="52"/>
      <c r="F11" s="52"/>
      <c r="G11" s="52"/>
      <c r="H11" s="52"/>
      <c r="I11" s="55"/>
      <c r="J11" s="52"/>
      <c r="K11" s="52"/>
      <c r="L11" s="52"/>
      <c r="M11" s="55"/>
      <c r="N11" s="56"/>
      <c r="P11" s="135"/>
      <c r="Q11" s="135"/>
    </row>
    <row r="12" spans="2:17" ht="15" customHeight="1" x14ac:dyDescent="0.35">
      <c r="B12" s="88">
        <v>2008</v>
      </c>
      <c r="C12" s="7" t="s">
        <v>20</v>
      </c>
      <c r="D12" s="8">
        <v>476.25033918000003</v>
      </c>
      <c r="E12" s="8">
        <v>341.18633906000002</v>
      </c>
      <c r="F12" s="8">
        <v>135.06400012</v>
      </c>
      <c r="G12" s="8">
        <v>873.99404172000004</v>
      </c>
      <c r="H12" s="8">
        <v>796.49860591000004</v>
      </c>
      <c r="I12" s="8">
        <v>78.495435810000004</v>
      </c>
      <c r="J12" s="143">
        <v>1.8272565219093599</v>
      </c>
      <c r="K12" s="143">
        <v>1.672436826567721</v>
      </c>
      <c r="L12" s="143">
        <v>0.16481969534163934</v>
      </c>
      <c r="M12" s="144">
        <v>0.14357935452344184</v>
      </c>
      <c r="N12" s="145">
        <v>1.44</v>
      </c>
      <c r="P12" s="135"/>
      <c r="Q12" s="135"/>
    </row>
    <row r="13" spans="2:17" ht="15" customHeight="1" x14ac:dyDescent="0.35">
      <c r="B13" s="88" t="s">
        <v>21</v>
      </c>
      <c r="C13" s="7" t="s">
        <v>20</v>
      </c>
      <c r="D13" s="8">
        <v>455.89925266</v>
      </c>
      <c r="E13" s="8">
        <v>132.15475893000001</v>
      </c>
      <c r="F13" s="8">
        <v>323.74449372999999</v>
      </c>
      <c r="G13" s="8">
        <v>949.83309311000005</v>
      </c>
      <c r="H13" s="8">
        <v>461.06496606000002</v>
      </c>
      <c r="I13" s="8">
        <v>488.76812705000003</v>
      </c>
      <c r="J13" s="143">
        <v>2.0834276160096397</v>
      </c>
      <c r="K13" s="143">
        <v>1.0113308222592163</v>
      </c>
      <c r="L13" s="143">
        <v>1.0720967937504231</v>
      </c>
      <c r="M13" s="144">
        <v>0.21477484150208892</v>
      </c>
      <c r="N13" s="145">
        <v>0.95</v>
      </c>
      <c r="P13" s="135"/>
      <c r="Q13" s="135"/>
    </row>
    <row r="14" spans="2:17" ht="15" customHeight="1" x14ac:dyDescent="0.35">
      <c r="B14" s="88" t="s">
        <v>22</v>
      </c>
      <c r="C14" s="7" t="s">
        <v>20</v>
      </c>
      <c r="D14" s="8">
        <v>287.10209351999998</v>
      </c>
      <c r="E14" s="8">
        <v>0</v>
      </c>
      <c r="F14" s="8">
        <v>287.10209351999998</v>
      </c>
      <c r="G14" s="8">
        <v>406.47571685999998</v>
      </c>
      <c r="H14" s="8">
        <v>8.0359814900000099</v>
      </c>
      <c r="I14" s="8">
        <v>398.43973536999999</v>
      </c>
      <c r="J14" s="143">
        <v>1.4157880629723942</v>
      </c>
      <c r="K14" s="143">
        <v>2.7989978726644885E-2</v>
      </c>
      <c r="L14" s="143">
        <v>1.3877980842457496</v>
      </c>
      <c r="M14" s="144">
        <v>0.58445792403089247</v>
      </c>
      <c r="N14" s="146">
        <v>0</v>
      </c>
      <c r="P14" s="135"/>
      <c r="Q14" s="135"/>
    </row>
    <row r="15" spans="2:17" ht="15" customHeight="1" x14ac:dyDescent="0.35">
      <c r="B15" s="84" t="s">
        <v>150</v>
      </c>
      <c r="C15" s="7" t="s">
        <v>152</v>
      </c>
      <c r="D15" s="8">
        <v>23035.4140740892</v>
      </c>
      <c r="E15" s="8">
        <v>19616.003738827592</v>
      </c>
      <c r="F15" s="8">
        <v>3419.4103352616075</v>
      </c>
      <c r="G15" s="8">
        <v>31033.717624883888</v>
      </c>
      <c r="H15" s="8">
        <v>26770.652790238397</v>
      </c>
      <c r="I15" s="8">
        <v>4263.0648346454909</v>
      </c>
      <c r="J15" s="143">
        <v>1.3472177024936303</v>
      </c>
      <c r="K15" s="143">
        <v>1.1621520109920962</v>
      </c>
      <c r="L15" s="143">
        <v>0.18506569150153421</v>
      </c>
      <c r="M15" s="144">
        <v>0.12737603158867961</v>
      </c>
      <c r="N15" s="145">
        <v>1.1299999999999999</v>
      </c>
      <c r="P15" s="135"/>
      <c r="Q15" s="135"/>
    </row>
    <row r="16" spans="2:17" s="51" customFormat="1" ht="15" customHeight="1" x14ac:dyDescent="0.35">
      <c r="B16" s="89"/>
      <c r="C16" s="18"/>
      <c r="D16" s="115"/>
      <c r="E16" s="19"/>
      <c r="F16" s="54"/>
      <c r="G16" s="54"/>
      <c r="H16" s="54"/>
      <c r="I16" s="20"/>
      <c r="J16" s="54"/>
      <c r="K16" s="54"/>
      <c r="L16" s="54"/>
      <c r="M16" s="21"/>
      <c r="N16" s="22"/>
      <c r="P16" s="135"/>
      <c r="Q16" s="135"/>
    </row>
    <row r="17" spans="1:17" ht="15" customHeight="1" x14ac:dyDescent="0.35">
      <c r="B17" s="90" t="s">
        <v>27</v>
      </c>
      <c r="C17" s="23"/>
      <c r="D17" s="117"/>
      <c r="E17" s="24"/>
      <c r="F17" s="52"/>
      <c r="G17" s="52"/>
      <c r="H17" s="52"/>
      <c r="I17" s="55"/>
      <c r="J17" s="52"/>
      <c r="K17" s="52"/>
      <c r="L17" s="52"/>
      <c r="M17" s="55"/>
      <c r="N17" s="56"/>
      <c r="P17" s="135"/>
      <c r="Q17" s="135"/>
    </row>
    <row r="18" spans="1:17" ht="15" customHeight="1" x14ac:dyDescent="0.35">
      <c r="B18" s="88" t="s">
        <v>28</v>
      </c>
      <c r="C18" s="7" t="s">
        <v>8</v>
      </c>
      <c r="D18" s="8">
        <v>582.12750911000001</v>
      </c>
      <c r="E18" s="8">
        <v>150.97900544999999</v>
      </c>
      <c r="F18" s="8">
        <v>431.14850366000002</v>
      </c>
      <c r="G18" s="8">
        <v>704.05115121999995</v>
      </c>
      <c r="H18" s="8">
        <v>399.11061665</v>
      </c>
      <c r="I18" s="8">
        <v>304.94053456999995</v>
      </c>
      <c r="J18" s="143">
        <v>1.2094449071757596</v>
      </c>
      <c r="K18" s="143">
        <v>0.68560686516978064</v>
      </c>
      <c r="L18" s="143">
        <v>0.52383804200597872</v>
      </c>
      <c r="M18" s="144">
        <v>6.5673680837595061E-2</v>
      </c>
      <c r="N18" s="145">
        <v>0.11</v>
      </c>
      <c r="P18" s="135"/>
      <c r="Q18" s="135"/>
    </row>
    <row r="19" spans="1:17" ht="15" customHeight="1" x14ac:dyDescent="0.35">
      <c r="B19" s="84" t="s">
        <v>30</v>
      </c>
      <c r="C19" s="7" t="s">
        <v>8</v>
      </c>
      <c r="D19" s="8">
        <v>196</v>
      </c>
      <c r="E19" s="8">
        <v>25</v>
      </c>
      <c r="F19" s="8">
        <v>171</v>
      </c>
      <c r="G19" s="8">
        <v>230</v>
      </c>
      <c r="H19" s="8">
        <v>32</v>
      </c>
      <c r="I19" s="8">
        <v>198</v>
      </c>
      <c r="J19" s="143">
        <v>1.17</v>
      </c>
      <c r="K19" s="143">
        <v>0.16326530612244897</v>
      </c>
      <c r="L19" s="143">
        <v>1.010204081632653</v>
      </c>
      <c r="M19" s="144">
        <v>0.37</v>
      </c>
      <c r="N19" s="145">
        <v>0.01</v>
      </c>
      <c r="P19" s="135"/>
      <c r="Q19" s="135"/>
    </row>
    <row r="20" spans="1:17" s="51" customFormat="1" ht="15" customHeight="1" x14ac:dyDescent="0.35">
      <c r="B20" s="92"/>
      <c r="C20" s="29"/>
      <c r="D20" s="118"/>
      <c r="E20" s="30"/>
      <c r="F20" s="57"/>
      <c r="G20" s="57"/>
      <c r="H20" s="57"/>
      <c r="I20" s="31"/>
      <c r="J20" s="57"/>
      <c r="K20" s="57"/>
      <c r="L20" s="57"/>
      <c r="M20" s="32"/>
      <c r="N20" s="33"/>
      <c r="P20" s="135"/>
      <c r="Q20" s="135"/>
    </row>
    <row r="21" spans="1:17" ht="15" customHeight="1" x14ac:dyDescent="0.35">
      <c r="B21" s="93" t="s">
        <v>33</v>
      </c>
      <c r="C21" s="34"/>
      <c r="D21" s="119"/>
      <c r="E21" s="58"/>
      <c r="F21" s="58"/>
      <c r="G21" s="58"/>
      <c r="H21" s="58"/>
      <c r="I21" s="59"/>
      <c r="J21" s="58"/>
      <c r="K21" s="58"/>
      <c r="L21" s="58"/>
      <c r="M21" s="59"/>
      <c r="N21" s="60"/>
      <c r="P21" s="135"/>
      <c r="Q21" s="135"/>
    </row>
    <row r="22" spans="1:17" ht="15" customHeight="1" x14ac:dyDescent="0.35">
      <c r="B22" s="88" t="s">
        <v>34</v>
      </c>
      <c r="C22" s="7" t="s">
        <v>20</v>
      </c>
      <c r="D22" s="8">
        <v>771.78011435007897</v>
      </c>
      <c r="E22" s="8">
        <v>552.85971091100498</v>
      </c>
      <c r="F22" s="8">
        <v>218.92040343907399</v>
      </c>
      <c r="G22" s="8">
        <v>1361.0600565917091</v>
      </c>
      <c r="H22" s="8">
        <v>1023.5827892968348</v>
      </c>
      <c r="I22" s="8">
        <v>337.47726729487431</v>
      </c>
      <c r="J22" s="143">
        <v>2.8187654558549999</v>
      </c>
      <c r="K22" s="143">
        <v>1.7637346695957907</v>
      </c>
      <c r="L22" s="143">
        <v>1.0550307862597654</v>
      </c>
      <c r="M22" s="144">
        <v>0.53935549735999999</v>
      </c>
      <c r="N22" s="145">
        <v>1.4</v>
      </c>
      <c r="P22" s="135"/>
      <c r="Q22" s="135"/>
    </row>
    <row r="23" spans="1:17" ht="15" customHeight="1" x14ac:dyDescent="0.35">
      <c r="B23" s="88" t="s">
        <v>21</v>
      </c>
      <c r="C23" s="7" t="s">
        <v>20</v>
      </c>
      <c r="D23" s="8">
        <v>1546.4744030325701</v>
      </c>
      <c r="E23" s="8">
        <v>351.71210507257001</v>
      </c>
      <c r="F23" s="8">
        <v>1193.7622979600001</v>
      </c>
      <c r="G23" s="8">
        <v>2881.8958193353828</v>
      </c>
      <c r="H23" s="8">
        <v>392.67338009763012</v>
      </c>
      <c r="I23" s="8">
        <v>2489.222439237753</v>
      </c>
      <c r="J23" s="143">
        <v>2.244427137497</v>
      </c>
      <c r="K23" s="143">
        <v>0.14286032577133087</v>
      </c>
      <c r="L23" s="143">
        <v>2.1015668117258568</v>
      </c>
      <c r="M23" s="144" t="s">
        <v>187</v>
      </c>
      <c r="N23" s="145">
        <v>0.1</v>
      </c>
      <c r="P23" s="135"/>
      <c r="Q23" s="135"/>
    </row>
    <row r="24" spans="1:17" ht="15" customHeight="1" x14ac:dyDescent="0.35">
      <c r="B24" s="88" t="s">
        <v>22</v>
      </c>
      <c r="C24" s="7" t="s">
        <v>20</v>
      </c>
      <c r="D24" s="8">
        <v>1617.5093189977899</v>
      </c>
      <c r="E24" s="8">
        <v>0</v>
      </c>
      <c r="F24" s="8">
        <v>1617.5093189977899</v>
      </c>
      <c r="G24" s="8">
        <v>1920.1848874200668</v>
      </c>
      <c r="H24" s="8">
        <v>11.022697904734796</v>
      </c>
      <c r="I24" s="8">
        <v>1909.1621895153321</v>
      </c>
      <c r="J24" s="143">
        <v>1.307435867922</v>
      </c>
      <c r="K24" s="143">
        <v>0</v>
      </c>
      <c r="L24" s="143">
        <v>1.3074358679227058</v>
      </c>
      <c r="M24" s="144">
        <v>0.97248089790299996</v>
      </c>
      <c r="N24" s="146">
        <v>0</v>
      </c>
      <c r="P24" s="135"/>
      <c r="Q24" s="135"/>
    </row>
    <row r="25" spans="1:17" s="51" customFormat="1" ht="15" customHeight="1" x14ac:dyDescent="0.35">
      <c r="B25" s="94"/>
      <c r="C25" s="29"/>
      <c r="D25" s="120"/>
      <c r="E25" s="36"/>
      <c r="F25" s="57"/>
      <c r="G25" s="57"/>
      <c r="H25" s="57"/>
      <c r="I25" s="31"/>
      <c r="J25" s="57"/>
      <c r="K25" s="57"/>
      <c r="L25" s="57"/>
      <c r="M25" s="32"/>
      <c r="N25" s="33"/>
      <c r="P25" s="135"/>
      <c r="Q25" s="135"/>
    </row>
    <row r="26" spans="1:17" ht="15" customHeight="1" x14ac:dyDescent="0.35">
      <c r="B26" s="90" t="s">
        <v>25</v>
      </c>
      <c r="C26" s="23"/>
      <c r="D26" s="117"/>
      <c r="E26" s="24"/>
      <c r="F26" s="52"/>
      <c r="G26" s="52"/>
      <c r="H26" s="52"/>
      <c r="I26" s="55"/>
      <c r="J26" s="52"/>
      <c r="K26" s="52"/>
      <c r="L26" s="52"/>
      <c r="M26" s="55"/>
      <c r="N26" s="56"/>
      <c r="P26" s="135"/>
      <c r="Q26" s="135"/>
    </row>
    <row r="27" spans="1:17" ht="15" customHeight="1" x14ac:dyDescent="0.35">
      <c r="B27" s="91" t="s">
        <v>153</v>
      </c>
      <c r="C27" s="25" t="s">
        <v>8</v>
      </c>
      <c r="D27" s="8">
        <v>575.30045771000005</v>
      </c>
      <c r="E27" s="8">
        <v>0</v>
      </c>
      <c r="F27" s="8">
        <v>575.30045771000005</v>
      </c>
      <c r="G27" s="8">
        <v>715.40468522000003</v>
      </c>
      <c r="H27" s="8">
        <v>77.7165342899998</v>
      </c>
      <c r="I27" s="8">
        <v>636.68815093000023</v>
      </c>
      <c r="J27" s="143">
        <v>1.25179404978002</v>
      </c>
      <c r="K27" s="143">
        <v>0.13508860152719623</v>
      </c>
      <c r="L27" s="143">
        <v>1.1067054482528236</v>
      </c>
      <c r="M27" s="144">
        <v>0.26633040686424603</v>
      </c>
      <c r="N27" s="146">
        <v>0</v>
      </c>
      <c r="P27" s="135"/>
      <c r="Q27" s="135"/>
    </row>
    <row r="28" spans="1:17" s="51" customFormat="1" ht="15" customHeight="1" x14ac:dyDescent="0.35">
      <c r="A28" s="49"/>
      <c r="B28" s="92"/>
      <c r="C28" s="29"/>
      <c r="D28" s="118"/>
      <c r="E28" s="30"/>
      <c r="F28" s="57"/>
      <c r="G28" s="57"/>
      <c r="H28" s="57"/>
      <c r="I28" s="31"/>
      <c r="J28" s="57"/>
      <c r="K28" s="57"/>
      <c r="L28" s="57"/>
      <c r="M28" s="32"/>
      <c r="N28" s="33"/>
      <c r="P28" s="135"/>
      <c r="Q28" s="135"/>
    </row>
  </sheetData>
  <mergeCells count="6">
    <mergeCell ref="N2:N3"/>
    <mergeCell ref="D2:F2"/>
    <mergeCell ref="G2:I2"/>
    <mergeCell ref="J2:M2"/>
    <mergeCell ref="B2:B3"/>
    <mergeCell ref="C2:C3"/>
  </mergeCells>
  <pageMargins left="0.23622047244094491" right="0.23622047244094491" top="0.35433070866141736" bottom="0.35433070866141736" header="0.31496062992125984" footer="0.31496062992125984"/>
  <pageSetup paperSize="9" scale="8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AC3B6-233C-487C-9194-F38B1958A509}">
  <sheetPr>
    <pageSetUpPr fitToPage="1"/>
  </sheetPr>
  <dimension ref="B1:N17"/>
  <sheetViews>
    <sheetView showGridLines="0" topLeftCell="B1" zoomScale="145" zoomScaleNormal="145" zoomScaleSheetLayoutView="85" workbookViewId="0">
      <pane ySplit="3" topLeftCell="A4" activePane="bottomLeft" state="frozen"/>
      <selection pane="bottomLeft" activeCell="G5" sqref="G5"/>
    </sheetView>
  </sheetViews>
  <sheetFormatPr defaultColWidth="8.7265625" defaultRowHeight="13" x14ac:dyDescent="0.35"/>
  <cols>
    <col min="1" max="1" width="2.7265625" style="1" customWidth="1"/>
    <col min="2" max="2" width="27.7265625" style="1" customWidth="1"/>
    <col min="3" max="10" width="11.7265625" style="1" customWidth="1"/>
    <col min="11" max="12" width="14.7265625" style="1" customWidth="1"/>
    <col min="13" max="14" width="11.7265625" style="1" customWidth="1"/>
    <col min="15" max="16384" width="8.7265625" style="1"/>
  </cols>
  <sheetData>
    <row r="1" spans="2:14" s="49" customFormat="1" ht="15" customHeight="1" x14ac:dyDescent="0.35">
      <c r="B1" s="152" t="s">
        <v>127</v>
      </c>
      <c r="C1" s="153"/>
      <c r="D1" s="154"/>
      <c r="E1" s="154"/>
      <c r="F1" s="154"/>
      <c r="G1" s="154"/>
      <c r="H1" s="154"/>
      <c r="I1" s="154"/>
      <c r="J1" s="154"/>
      <c r="K1" s="153"/>
      <c r="L1" s="154"/>
      <c r="M1" s="154"/>
      <c r="N1" s="155"/>
    </row>
    <row r="2" spans="2:14" ht="15" customHeight="1" x14ac:dyDescent="0.35">
      <c r="B2" s="200" t="s">
        <v>32</v>
      </c>
      <c r="C2" s="201" t="s">
        <v>0</v>
      </c>
      <c r="D2" s="201" t="s">
        <v>175</v>
      </c>
      <c r="E2" s="201"/>
      <c r="F2" s="201"/>
      <c r="G2" s="201" t="s">
        <v>176</v>
      </c>
      <c r="H2" s="201"/>
      <c r="I2" s="201"/>
      <c r="J2" s="201" t="s">
        <v>177</v>
      </c>
      <c r="K2" s="201"/>
      <c r="L2" s="201"/>
      <c r="M2" s="201"/>
      <c r="N2" s="199" t="s">
        <v>178</v>
      </c>
    </row>
    <row r="3" spans="2:14" ht="15" customHeight="1" x14ac:dyDescent="0.35">
      <c r="B3" s="200"/>
      <c r="C3" s="201"/>
      <c r="D3" s="151" t="s">
        <v>179</v>
      </c>
      <c r="E3" s="151" t="s">
        <v>180</v>
      </c>
      <c r="F3" s="151" t="s">
        <v>181</v>
      </c>
      <c r="G3" s="151" t="s">
        <v>179</v>
      </c>
      <c r="H3" s="151" t="s">
        <v>180</v>
      </c>
      <c r="I3" s="151" t="s">
        <v>181</v>
      </c>
      <c r="J3" s="151" t="s">
        <v>182</v>
      </c>
      <c r="K3" s="151" t="s">
        <v>183</v>
      </c>
      <c r="L3" s="151" t="s">
        <v>184</v>
      </c>
      <c r="M3" s="151" t="s">
        <v>185</v>
      </c>
      <c r="N3" s="199"/>
    </row>
    <row r="4" spans="2:14" ht="15" customHeight="1" x14ac:dyDescent="0.35">
      <c r="B4" s="76" t="s">
        <v>132</v>
      </c>
      <c r="C4" s="77"/>
      <c r="D4" s="122"/>
      <c r="E4" s="5"/>
      <c r="F4" s="5"/>
      <c r="G4" s="5"/>
      <c r="H4" s="5"/>
      <c r="I4" s="5"/>
      <c r="J4" s="5"/>
      <c r="K4" s="5"/>
      <c r="L4" s="5"/>
      <c r="M4" s="5"/>
      <c r="N4" s="6"/>
    </row>
    <row r="5" spans="2:14" ht="15" customHeight="1" x14ac:dyDescent="0.35">
      <c r="B5" s="88" t="s">
        <v>34</v>
      </c>
      <c r="C5" s="7" t="s">
        <v>8</v>
      </c>
      <c r="D5" s="8">
        <v>1579.4070722599997</v>
      </c>
      <c r="E5" s="8">
        <v>865.23296225999968</v>
      </c>
      <c r="F5" s="8">
        <v>714.17411000000004</v>
      </c>
      <c r="G5" s="8">
        <v>2015.7098505700001</v>
      </c>
      <c r="H5" s="8">
        <v>1273.0921290000001</v>
      </c>
      <c r="I5" s="8">
        <v>742.61772156999996</v>
      </c>
      <c r="J5" s="143">
        <v>1.2762446657059017</v>
      </c>
      <c r="K5" s="143">
        <v>0.80605700161789928</v>
      </c>
      <c r="L5" s="143">
        <v>0.47018766384740568</v>
      </c>
      <c r="M5" s="144">
        <v>8.5273366884147217E-2</v>
      </c>
      <c r="N5" s="145">
        <v>0.69</v>
      </c>
    </row>
    <row r="6" spans="2:14" ht="15" customHeight="1" x14ac:dyDescent="0.35">
      <c r="B6" s="88" t="s">
        <v>189</v>
      </c>
      <c r="C6" s="7" t="s">
        <v>8</v>
      </c>
      <c r="D6" s="8">
        <v>1713.124493</v>
      </c>
      <c r="E6" s="8">
        <v>603.10777400000006</v>
      </c>
      <c r="F6" s="8">
        <v>1110.016719</v>
      </c>
      <c r="G6" s="8">
        <v>2050.1587709999999</v>
      </c>
      <c r="H6" s="8">
        <v>897.39661699999999</v>
      </c>
      <c r="I6" s="8">
        <v>1152.762154</v>
      </c>
      <c r="J6" s="143">
        <v>1.1967344983739967</v>
      </c>
      <c r="K6" s="143">
        <v>0.34567307465552771</v>
      </c>
      <c r="L6" s="143">
        <v>0.85106142328651024</v>
      </c>
      <c r="M6" s="144">
        <v>8.9834123357598772E-2</v>
      </c>
      <c r="N6" s="145">
        <v>0.22</v>
      </c>
    </row>
    <row r="7" spans="2:14" ht="15" customHeight="1" x14ac:dyDescent="0.35">
      <c r="B7" s="88" t="s">
        <v>158</v>
      </c>
      <c r="C7" s="7" t="s">
        <v>20</v>
      </c>
      <c r="D7" s="8">
        <v>305.67783353999994</v>
      </c>
      <c r="E7" s="8">
        <v>97.149636369999939</v>
      </c>
      <c r="F7" s="8">
        <v>208.52819717</v>
      </c>
      <c r="G7" s="8">
        <v>366.44854229999999</v>
      </c>
      <c r="H7" s="8">
        <v>150.346608</v>
      </c>
      <c r="I7" s="8">
        <v>216.10193429999998</v>
      </c>
      <c r="J7" s="143">
        <v>1.1988063971018943</v>
      </c>
      <c r="K7" s="143">
        <v>0.30918307325556432</v>
      </c>
      <c r="L7" s="143">
        <v>0.88962332384633025</v>
      </c>
      <c r="M7" s="144">
        <v>8.9485927304731261E-2</v>
      </c>
      <c r="N7" s="145">
        <v>0.26</v>
      </c>
    </row>
    <row r="8" spans="2:14" ht="15" customHeight="1" x14ac:dyDescent="0.35">
      <c r="B8" s="88" t="s">
        <v>159</v>
      </c>
      <c r="C8" s="7" t="s">
        <v>37</v>
      </c>
      <c r="D8" s="8">
        <v>602.63921581</v>
      </c>
      <c r="E8" s="8">
        <v>192.61637080999998</v>
      </c>
      <c r="F8" s="8">
        <v>410.02284500000002</v>
      </c>
      <c r="G8" s="8">
        <v>722.04288585999996</v>
      </c>
      <c r="H8" s="8">
        <v>297.21881000000002</v>
      </c>
      <c r="I8" s="8">
        <v>424.82407585999994</v>
      </c>
      <c r="J8" s="143">
        <v>1.1983971659549213</v>
      </c>
      <c r="K8" s="143">
        <v>0.30838650908273024</v>
      </c>
      <c r="L8" s="143">
        <v>0.88974807445828774</v>
      </c>
      <c r="M8" s="144">
        <v>8.9307946313418762E-2</v>
      </c>
      <c r="N8" s="145">
        <v>0.28999999999999998</v>
      </c>
    </row>
    <row r="9" spans="2:14" ht="15" customHeight="1" x14ac:dyDescent="0.35">
      <c r="B9" s="88" t="s">
        <v>160</v>
      </c>
      <c r="C9" s="7" t="s">
        <v>8</v>
      </c>
      <c r="D9" s="8">
        <v>2358.13407964</v>
      </c>
      <c r="E9" s="8">
        <v>507.54500263999989</v>
      </c>
      <c r="F9" s="8">
        <v>1849.5890770000001</v>
      </c>
      <c r="G9" s="8">
        <v>2566.3462381999998</v>
      </c>
      <c r="H9" s="8">
        <v>705.18332399999997</v>
      </c>
      <c r="I9" s="8">
        <v>1861.1629141999997</v>
      </c>
      <c r="J9" s="143">
        <v>1.0787570038408474</v>
      </c>
      <c r="K9" s="143">
        <v>0.22377560935377899</v>
      </c>
      <c r="L9" s="143">
        <v>0.86498139448706846</v>
      </c>
      <c r="M9" s="144">
        <v>0.12090172767389817</v>
      </c>
      <c r="N9" s="145">
        <v>0.04</v>
      </c>
    </row>
    <row r="10" spans="2:14" ht="15" customHeight="1" x14ac:dyDescent="0.35">
      <c r="B10" s="88" t="s">
        <v>161</v>
      </c>
      <c r="C10" s="7" t="s">
        <v>20</v>
      </c>
      <c r="D10" s="8">
        <v>407.72546992999997</v>
      </c>
      <c r="E10" s="8">
        <v>96.552349929999991</v>
      </c>
      <c r="F10" s="8">
        <v>311.17311999999998</v>
      </c>
      <c r="G10" s="8">
        <v>447.15630069000002</v>
      </c>
      <c r="H10" s="8">
        <v>133.83310800000001</v>
      </c>
      <c r="I10" s="8">
        <v>313.32319269000004</v>
      </c>
      <c r="J10" s="143">
        <v>1.0967092655917956</v>
      </c>
      <c r="K10" s="143">
        <v>0.24934830786375545</v>
      </c>
      <c r="L10" s="143">
        <v>0.8473609577280401</v>
      </c>
      <c r="M10" s="144">
        <v>0.11977500237954786</v>
      </c>
      <c r="N10" s="145">
        <v>0.08</v>
      </c>
    </row>
    <row r="11" spans="2:14" ht="15" customHeight="1" x14ac:dyDescent="0.35">
      <c r="B11" s="88" t="s">
        <v>162</v>
      </c>
      <c r="C11" s="7" t="s">
        <v>37</v>
      </c>
      <c r="D11" s="8">
        <v>396.29787530999994</v>
      </c>
      <c r="E11" s="8">
        <v>66.016005309999912</v>
      </c>
      <c r="F11" s="8">
        <v>330.28187000000003</v>
      </c>
      <c r="G11" s="8">
        <v>426.46240017000002</v>
      </c>
      <c r="H11" s="8">
        <v>94.037073000000007</v>
      </c>
      <c r="I11" s="8">
        <v>332.42532717</v>
      </c>
      <c r="J11" s="143">
        <v>1.0761157874904175</v>
      </c>
      <c r="K11" s="143">
        <v>0.16898877377935345</v>
      </c>
      <c r="L11" s="143">
        <v>0.90712701371106441</v>
      </c>
      <c r="M11" s="144">
        <v>0.1266082404588238</v>
      </c>
      <c r="N11" s="145">
        <v>0.03</v>
      </c>
    </row>
    <row r="12" spans="2:14" ht="15" customHeight="1" x14ac:dyDescent="0.35">
      <c r="B12" s="103"/>
      <c r="C12" s="99"/>
      <c r="D12" s="123"/>
      <c r="E12" s="65"/>
      <c r="F12" s="65"/>
      <c r="G12" s="65"/>
      <c r="H12" s="65"/>
      <c r="I12" s="18"/>
      <c r="J12" s="65"/>
      <c r="K12" s="65"/>
      <c r="L12" s="65"/>
      <c r="M12" s="21"/>
      <c r="N12" s="21"/>
    </row>
    <row r="13" spans="2:14" ht="15" customHeight="1" x14ac:dyDescent="0.35">
      <c r="B13" s="76" t="s">
        <v>44</v>
      </c>
      <c r="C13" s="77"/>
      <c r="D13" s="122"/>
      <c r="E13" s="5"/>
      <c r="F13" s="5"/>
      <c r="G13" s="5"/>
      <c r="H13" s="5"/>
      <c r="I13" s="5"/>
      <c r="J13" s="5"/>
      <c r="K13" s="5"/>
      <c r="L13" s="5"/>
      <c r="M13" s="126"/>
      <c r="N13" s="127"/>
    </row>
    <row r="14" spans="2:14" ht="15" customHeight="1" x14ac:dyDescent="0.35">
      <c r="B14" s="88" t="s">
        <v>45</v>
      </c>
      <c r="C14" s="7" t="s">
        <v>20</v>
      </c>
      <c r="D14" s="8">
        <v>615</v>
      </c>
      <c r="E14" s="8">
        <v>505</v>
      </c>
      <c r="F14" s="8">
        <v>110</v>
      </c>
      <c r="G14" s="8">
        <v>885</v>
      </c>
      <c r="H14" s="8">
        <v>765</v>
      </c>
      <c r="I14" s="8">
        <v>120</v>
      </c>
      <c r="J14" s="143">
        <v>1.43</v>
      </c>
      <c r="K14" s="143">
        <v>1.2431192660550459</v>
      </c>
      <c r="L14" s="143">
        <v>0.19495412844036697</v>
      </c>
      <c r="M14" s="144">
        <v>0.16</v>
      </c>
      <c r="N14" s="145">
        <v>1.1499999999999999</v>
      </c>
    </row>
    <row r="15" spans="2:14" ht="15" customHeight="1" x14ac:dyDescent="0.35">
      <c r="B15" s="88" t="s">
        <v>34</v>
      </c>
      <c r="C15" s="7" t="s">
        <v>20</v>
      </c>
      <c r="D15" s="8">
        <v>891</v>
      </c>
      <c r="E15" s="8">
        <v>176</v>
      </c>
      <c r="F15" s="8">
        <v>715</v>
      </c>
      <c r="G15" s="8">
        <v>1095</v>
      </c>
      <c r="H15" s="8">
        <v>344</v>
      </c>
      <c r="I15" s="8">
        <v>751</v>
      </c>
      <c r="J15" s="143">
        <v>1.23</v>
      </c>
      <c r="K15" s="143">
        <v>0.38622754491017963</v>
      </c>
      <c r="L15" s="143">
        <v>0.84331337325349298</v>
      </c>
      <c r="M15" s="144">
        <v>0.16</v>
      </c>
      <c r="N15" s="145">
        <v>0.17</v>
      </c>
    </row>
    <row r="16" spans="2:14" ht="15" customHeight="1" x14ac:dyDescent="0.35">
      <c r="B16" s="88"/>
      <c r="C16" s="7"/>
      <c r="D16" s="8"/>
      <c r="E16" s="7"/>
      <c r="F16" s="7"/>
      <c r="G16" s="12"/>
      <c r="H16" s="12"/>
      <c r="I16" s="7"/>
      <c r="J16" s="9"/>
      <c r="K16" s="7"/>
      <c r="L16" s="7"/>
      <c r="M16" s="10"/>
      <c r="N16" s="11"/>
    </row>
    <row r="17" spans="2:14" ht="15" customHeight="1" x14ac:dyDescent="0.35">
      <c r="B17" s="103"/>
      <c r="C17" s="99"/>
      <c r="D17" s="123"/>
      <c r="E17" s="65"/>
      <c r="F17" s="65"/>
      <c r="G17" s="65"/>
      <c r="H17" s="65"/>
      <c r="I17" s="18"/>
      <c r="J17" s="65"/>
      <c r="K17" s="65"/>
      <c r="L17" s="65"/>
      <c r="M17" s="21"/>
      <c r="N17" s="22"/>
    </row>
  </sheetData>
  <mergeCells count="6">
    <mergeCell ref="D2:F2"/>
    <mergeCell ref="G2:I2"/>
    <mergeCell ref="J2:M2"/>
    <mergeCell ref="N2:N3"/>
    <mergeCell ref="B2:B3"/>
    <mergeCell ref="C2:C3"/>
  </mergeCells>
  <pageMargins left="0.23622047244094491" right="0.23622047244094491" top="0.35433070866141736" bottom="0.35433070866141736" header="0.31496062992125984" footer="0.31496062992125984"/>
  <pageSetup paperSize="9" scale="8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EF2F1-97BA-4105-8286-AF2282678D1E}">
  <sheetPr>
    <pageSetUpPr fitToPage="1"/>
  </sheetPr>
  <dimension ref="B1:P22"/>
  <sheetViews>
    <sheetView showGridLines="0" zoomScaleNormal="100" zoomScaleSheetLayoutView="115" workbookViewId="0"/>
  </sheetViews>
  <sheetFormatPr defaultColWidth="8.7265625" defaultRowHeight="10.5" x14ac:dyDescent="0.25"/>
  <cols>
    <col min="1" max="1" width="1.1796875" style="96" customWidth="1"/>
    <col min="2" max="16384" width="8.7265625" style="96"/>
  </cols>
  <sheetData>
    <row r="1" spans="2:16" ht="15" customHeight="1" x14ac:dyDescent="0.25">
      <c r="B1" s="158" t="s">
        <v>131</v>
      </c>
      <c r="C1" s="159"/>
      <c r="D1" s="159"/>
      <c r="E1" s="159"/>
      <c r="F1" s="159"/>
      <c r="G1" s="159"/>
      <c r="H1" s="159"/>
      <c r="I1" s="159"/>
      <c r="J1" s="159"/>
      <c r="K1" s="159"/>
      <c r="L1" s="159"/>
      <c r="M1" s="159"/>
      <c r="N1" s="159"/>
      <c r="O1" s="159"/>
      <c r="P1" s="160"/>
    </row>
    <row r="2" spans="2:16" x14ac:dyDescent="0.25">
      <c r="B2" s="164" t="s">
        <v>130</v>
      </c>
      <c r="C2" s="165"/>
      <c r="D2" s="165"/>
      <c r="E2" s="165"/>
      <c r="F2" s="165"/>
      <c r="G2" s="165"/>
      <c r="H2" s="165"/>
      <c r="I2" s="165"/>
      <c r="J2" s="165"/>
      <c r="K2" s="165"/>
      <c r="L2" s="165"/>
      <c r="M2" s="165"/>
      <c r="N2" s="165"/>
      <c r="O2" s="165"/>
      <c r="P2" s="202"/>
    </row>
    <row r="3" spans="2:16" x14ac:dyDescent="0.25">
      <c r="B3" s="164"/>
      <c r="C3" s="165"/>
      <c r="D3" s="165"/>
      <c r="E3" s="165"/>
      <c r="F3" s="165"/>
      <c r="G3" s="165"/>
      <c r="H3" s="165"/>
      <c r="I3" s="165"/>
      <c r="J3" s="165"/>
      <c r="K3" s="165"/>
      <c r="L3" s="165"/>
      <c r="M3" s="165"/>
      <c r="N3" s="165"/>
      <c r="O3" s="165"/>
      <c r="P3" s="202"/>
    </row>
    <row r="4" spans="2:16" x14ac:dyDescent="0.25">
      <c r="B4" s="164"/>
      <c r="C4" s="165"/>
      <c r="D4" s="165"/>
      <c r="E4" s="165"/>
      <c r="F4" s="165"/>
      <c r="G4" s="165"/>
      <c r="H4" s="165"/>
      <c r="I4" s="165"/>
      <c r="J4" s="165"/>
      <c r="K4" s="165"/>
      <c r="L4" s="165"/>
      <c r="M4" s="165"/>
      <c r="N4" s="165"/>
      <c r="O4" s="165"/>
      <c r="P4" s="202"/>
    </row>
    <row r="5" spans="2:16" x14ac:dyDescent="0.25">
      <c r="B5" s="164"/>
      <c r="C5" s="165"/>
      <c r="D5" s="165"/>
      <c r="E5" s="165"/>
      <c r="F5" s="165"/>
      <c r="G5" s="165"/>
      <c r="H5" s="165"/>
      <c r="I5" s="165"/>
      <c r="J5" s="165"/>
      <c r="K5" s="165"/>
      <c r="L5" s="165"/>
      <c r="M5" s="165"/>
      <c r="N5" s="165"/>
      <c r="O5" s="165"/>
      <c r="P5" s="202"/>
    </row>
    <row r="6" spans="2:16" x14ac:dyDescent="0.25">
      <c r="B6" s="164"/>
      <c r="C6" s="165"/>
      <c r="D6" s="165"/>
      <c r="E6" s="165"/>
      <c r="F6" s="165"/>
      <c r="G6" s="165"/>
      <c r="H6" s="165"/>
      <c r="I6" s="165"/>
      <c r="J6" s="165"/>
      <c r="K6" s="165"/>
      <c r="L6" s="165"/>
      <c r="M6" s="165"/>
      <c r="N6" s="165"/>
      <c r="O6" s="165"/>
      <c r="P6" s="202"/>
    </row>
    <row r="7" spans="2:16" x14ac:dyDescent="0.25">
      <c r="B7" s="164"/>
      <c r="C7" s="165"/>
      <c r="D7" s="165"/>
      <c r="E7" s="165"/>
      <c r="F7" s="165"/>
      <c r="G7" s="165"/>
      <c r="H7" s="165"/>
      <c r="I7" s="165"/>
      <c r="J7" s="165"/>
      <c r="K7" s="165"/>
      <c r="L7" s="165"/>
      <c r="M7" s="165"/>
      <c r="N7" s="165"/>
      <c r="O7" s="165"/>
      <c r="P7" s="202"/>
    </row>
    <row r="8" spans="2:16" x14ac:dyDescent="0.25">
      <c r="B8" s="164"/>
      <c r="C8" s="165"/>
      <c r="D8" s="165"/>
      <c r="E8" s="165"/>
      <c r="F8" s="165"/>
      <c r="G8" s="165"/>
      <c r="H8" s="165"/>
      <c r="I8" s="165"/>
      <c r="J8" s="165"/>
      <c r="K8" s="165"/>
      <c r="L8" s="165"/>
      <c r="M8" s="165"/>
      <c r="N8" s="165"/>
      <c r="O8" s="165"/>
      <c r="P8" s="202"/>
    </row>
    <row r="9" spans="2:16" x14ac:dyDescent="0.25">
      <c r="B9" s="164"/>
      <c r="C9" s="165"/>
      <c r="D9" s="165"/>
      <c r="E9" s="165"/>
      <c r="F9" s="165"/>
      <c r="G9" s="165"/>
      <c r="H9" s="165"/>
      <c r="I9" s="165"/>
      <c r="J9" s="165"/>
      <c r="K9" s="165"/>
      <c r="L9" s="165"/>
      <c r="M9" s="165"/>
      <c r="N9" s="165"/>
      <c r="O9" s="165"/>
      <c r="P9" s="202"/>
    </row>
    <row r="10" spans="2:16" x14ac:dyDescent="0.25">
      <c r="B10" s="164"/>
      <c r="C10" s="165"/>
      <c r="D10" s="165"/>
      <c r="E10" s="165"/>
      <c r="F10" s="165"/>
      <c r="G10" s="165"/>
      <c r="H10" s="165"/>
      <c r="I10" s="165"/>
      <c r="J10" s="165"/>
      <c r="K10" s="165"/>
      <c r="L10" s="165"/>
      <c r="M10" s="165"/>
      <c r="N10" s="165"/>
      <c r="O10" s="165"/>
      <c r="P10" s="202"/>
    </row>
    <row r="11" spans="2:16" x14ac:dyDescent="0.25">
      <c r="B11" s="164"/>
      <c r="C11" s="165"/>
      <c r="D11" s="165"/>
      <c r="E11" s="165"/>
      <c r="F11" s="165"/>
      <c r="G11" s="165"/>
      <c r="H11" s="165"/>
      <c r="I11" s="165"/>
      <c r="J11" s="165"/>
      <c r="K11" s="165"/>
      <c r="L11" s="165"/>
      <c r="M11" s="165"/>
      <c r="N11" s="165"/>
      <c r="O11" s="165"/>
      <c r="P11" s="202"/>
    </row>
    <row r="12" spans="2:16" x14ac:dyDescent="0.25">
      <c r="B12" s="164"/>
      <c r="C12" s="165"/>
      <c r="D12" s="165"/>
      <c r="E12" s="165"/>
      <c r="F12" s="165"/>
      <c r="G12" s="165"/>
      <c r="H12" s="165"/>
      <c r="I12" s="165"/>
      <c r="J12" s="165"/>
      <c r="K12" s="165"/>
      <c r="L12" s="165"/>
      <c r="M12" s="165"/>
      <c r="N12" s="165"/>
      <c r="O12" s="165"/>
      <c r="P12" s="202"/>
    </row>
    <row r="13" spans="2:16" x14ac:dyDescent="0.25">
      <c r="B13" s="164"/>
      <c r="C13" s="165"/>
      <c r="D13" s="165"/>
      <c r="E13" s="165"/>
      <c r="F13" s="165"/>
      <c r="G13" s="165"/>
      <c r="H13" s="165"/>
      <c r="I13" s="165"/>
      <c r="J13" s="165"/>
      <c r="K13" s="165"/>
      <c r="L13" s="165"/>
      <c r="M13" s="165"/>
      <c r="N13" s="165"/>
      <c r="O13" s="165"/>
      <c r="P13" s="202"/>
    </row>
    <row r="14" spans="2:16" x14ac:dyDescent="0.25">
      <c r="B14" s="164"/>
      <c r="C14" s="165"/>
      <c r="D14" s="165"/>
      <c r="E14" s="165"/>
      <c r="F14" s="165"/>
      <c r="G14" s="165"/>
      <c r="H14" s="165"/>
      <c r="I14" s="165"/>
      <c r="J14" s="165"/>
      <c r="K14" s="165"/>
      <c r="L14" s="165"/>
      <c r="M14" s="165"/>
      <c r="N14" s="165"/>
      <c r="O14" s="165"/>
      <c r="P14" s="202"/>
    </row>
    <row r="15" spans="2:16" x14ac:dyDescent="0.25">
      <c r="B15" s="164"/>
      <c r="C15" s="165"/>
      <c r="D15" s="165"/>
      <c r="E15" s="165"/>
      <c r="F15" s="165"/>
      <c r="G15" s="165"/>
      <c r="H15" s="165"/>
      <c r="I15" s="165"/>
      <c r="J15" s="165"/>
      <c r="K15" s="165"/>
      <c r="L15" s="165"/>
      <c r="M15" s="165"/>
      <c r="N15" s="165"/>
      <c r="O15" s="165"/>
      <c r="P15" s="202"/>
    </row>
    <row r="16" spans="2:16" x14ac:dyDescent="0.25">
      <c r="B16" s="164"/>
      <c r="C16" s="165"/>
      <c r="D16" s="165"/>
      <c r="E16" s="165"/>
      <c r="F16" s="165"/>
      <c r="G16" s="165"/>
      <c r="H16" s="165"/>
      <c r="I16" s="165"/>
      <c r="J16" s="165"/>
      <c r="K16" s="165"/>
      <c r="L16" s="165"/>
      <c r="M16" s="165"/>
      <c r="N16" s="165"/>
      <c r="O16" s="165"/>
      <c r="P16" s="202"/>
    </row>
    <row r="17" spans="2:16" x14ac:dyDescent="0.25">
      <c r="B17" s="164"/>
      <c r="C17" s="165"/>
      <c r="D17" s="165"/>
      <c r="E17" s="165"/>
      <c r="F17" s="165"/>
      <c r="G17" s="165"/>
      <c r="H17" s="165"/>
      <c r="I17" s="165"/>
      <c r="J17" s="165"/>
      <c r="K17" s="165"/>
      <c r="L17" s="165"/>
      <c r="M17" s="165"/>
      <c r="N17" s="165"/>
      <c r="O17" s="165"/>
      <c r="P17" s="202"/>
    </row>
    <row r="18" spans="2:16" x14ac:dyDescent="0.25">
      <c r="B18" s="164"/>
      <c r="C18" s="165"/>
      <c r="D18" s="165"/>
      <c r="E18" s="165"/>
      <c r="F18" s="165"/>
      <c r="G18" s="165"/>
      <c r="H18" s="165"/>
      <c r="I18" s="165"/>
      <c r="J18" s="165"/>
      <c r="K18" s="165"/>
      <c r="L18" s="165"/>
      <c r="M18" s="165"/>
      <c r="N18" s="165"/>
      <c r="O18" s="165"/>
      <c r="P18" s="202"/>
    </row>
    <row r="19" spans="2:16" x14ac:dyDescent="0.25">
      <c r="B19" s="164"/>
      <c r="C19" s="165"/>
      <c r="D19" s="165"/>
      <c r="E19" s="165"/>
      <c r="F19" s="165"/>
      <c r="G19" s="165"/>
      <c r="H19" s="165"/>
      <c r="I19" s="165"/>
      <c r="J19" s="165"/>
      <c r="K19" s="165"/>
      <c r="L19" s="165"/>
      <c r="M19" s="165"/>
      <c r="N19" s="165"/>
      <c r="O19" s="165"/>
      <c r="P19" s="202"/>
    </row>
    <row r="20" spans="2:16" x14ac:dyDescent="0.25">
      <c r="B20" s="164"/>
      <c r="C20" s="165"/>
      <c r="D20" s="165"/>
      <c r="E20" s="165"/>
      <c r="F20" s="165"/>
      <c r="G20" s="165"/>
      <c r="H20" s="165"/>
      <c r="I20" s="165"/>
      <c r="J20" s="165"/>
      <c r="K20" s="165"/>
      <c r="L20" s="165"/>
      <c r="M20" s="165"/>
      <c r="N20" s="165"/>
      <c r="O20" s="165"/>
      <c r="P20" s="202"/>
    </row>
    <row r="21" spans="2:16" x14ac:dyDescent="0.25">
      <c r="B21" s="164"/>
      <c r="C21" s="165"/>
      <c r="D21" s="165"/>
      <c r="E21" s="165"/>
      <c r="F21" s="165"/>
      <c r="G21" s="165"/>
      <c r="H21" s="165"/>
      <c r="I21" s="165"/>
      <c r="J21" s="165"/>
      <c r="K21" s="165"/>
      <c r="L21" s="165"/>
      <c r="M21" s="165"/>
      <c r="N21" s="165"/>
      <c r="O21" s="165"/>
      <c r="P21" s="202"/>
    </row>
    <row r="22" spans="2:16" x14ac:dyDescent="0.25">
      <c r="B22" s="190"/>
      <c r="C22" s="191"/>
      <c r="D22" s="191"/>
      <c r="E22" s="191"/>
      <c r="F22" s="191"/>
      <c r="G22" s="191"/>
      <c r="H22" s="191"/>
      <c r="I22" s="191"/>
      <c r="J22" s="191"/>
      <c r="K22" s="191"/>
      <c r="L22" s="191"/>
      <c r="M22" s="191"/>
      <c r="N22" s="191"/>
      <c r="O22" s="191"/>
      <c r="P22" s="192"/>
    </row>
  </sheetData>
  <mergeCells count="1">
    <mergeCell ref="B2:P22"/>
  </mergeCells>
  <pageMargins left="0.23622047244094491" right="0.23622047244094491" top="0.35433070866141736" bottom="0.35433070866141736" header="0.31496062992125984" footer="0.31496062992125984"/>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1a0b749-5424-4c84-8d50-30ab60aaf795" xsi:nil="true"/>
    <lcf76f155ced4ddcb4097134ff3c332f xmlns="7e71a841-3909-4712-99f7-42e62224c0a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D2E8455E2DDED4A9E246B21040F70D7" ma:contentTypeVersion="17" ma:contentTypeDescription="Create a new document." ma:contentTypeScope="" ma:versionID="3584c3ef3feddfc7d5ec8672b4cd266b">
  <xsd:schema xmlns:xsd="http://www.w3.org/2001/XMLSchema" xmlns:xs="http://www.w3.org/2001/XMLSchema" xmlns:p="http://schemas.microsoft.com/office/2006/metadata/properties" xmlns:ns2="01a0b749-5424-4c84-8d50-30ab60aaf795" xmlns:ns3="7e71a841-3909-4712-99f7-42e62224c0a4" targetNamespace="http://schemas.microsoft.com/office/2006/metadata/properties" ma:root="true" ma:fieldsID="17ac39776c0f33ad88d659b4e4565c5f" ns2:_="" ns3:_="">
    <xsd:import namespace="01a0b749-5424-4c84-8d50-30ab60aaf795"/>
    <xsd:import namespace="7e71a841-3909-4712-99f7-42e62224c0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0b749-5424-4c84-8d50-30ab60aaf7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649504-f506-4eff-9b3b-9d3795f71a61}" ma:internalName="TaxCatchAll" ma:showField="CatchAllData" ma:web="01a0b749-5424-4c84-8d50-30ab60aaf7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71a841-3909-4712-99f7-42e62224c0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d84140-228d-486f-8a7a-6e9338a734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D58799-2A0C-418E-96CE-E654964ABEFD}">
  <ds:schemaRefs>
    <ds:schemaRef ds:uri="http://schemas.microsoft.com/sharepoint/v3/contenttype/forms"/>
  </ds:schemaRefs>
</ds:datastoreItem>
</file>

<file path=customXml/itemProps2.xml><?xml version="1.0" encoding="utf-8"?>
<ds:datastoreItem xmlns:ds="http://schemas.openxmlformats.org/officeDocument/2006/customXml" ds:itemID="{4FF3AEAA-DCA5-4478-A2B7-E52E14CEE760}">
  <ds:schemaRefs>
    <ds:schemaRef ds:uri="http://schemas.microsoft.com/office/infopath/2007/PartnerControls"/>
    <ds:schemaRef ds:uri="http://www.w3.org/XML/1998/namespace"/>
    <ds:schemaRef ds:uri="http://purl.org/dc/dcmitype/"/>
    <ds:schemaRef ds:uri="http://purl.org/dc/term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7e71a841-3909-4712-99f7-42e62224c0a4"/>
    <ds:schemaRef ds:uri="01a0b749-5424-4c84-8d50-30ab60aaf795"/>
  </ds:schemaRefs>
</ds:datastoreItem>
</file>

<file path=customXml/itemProps3.xml><?xml version="1.0" encoding="utf-8"?>
<ds:datastoreItem xmlns:ds="http://schemas.openxmlformats.org/officeDocument/2006/customXml" ds:itemID="{36FF80CA-7401-4F20-B11A-E7AF23CDF2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0b749-5424-4c84-8d50-30ab60aaf795"/>
    <ds:schemaRef ds:uri="7e71a841-3909-4712-99f7-42e62224c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Cover</vt:lpstr>
      <vt:lpstr>Structured &amp; Private Equity</vt:lpstr>
      <vt:lpstr>Private Debt</vt:lpstr>
      <vt:lpstr>Real Assets</vt:lpstr>
      <vt:lpstr>Credit</vt:lpstr>
      <vt:lpstr>RE- Performance</vt:lpstr>
      <vt:lpstr>SPE- Performance</vt:lpstr>
      <vt:lpstr>PD-Performance</vt:lpstr>
      <vt:lpstr>Disclaimer</vt:lpstr>
      <vt:lpstr>Cover!Print_Area</vt:lpstr>
      <vt:lpstr>Credit!Print_Area</vt:lpstr>
      <vt:lpstr>Disclaimer!Print_Area</vt:lpstr>
      <vt:lpstr>'PD-Performance'!Print_Area</vt:lpstr>
      <vt:lpstr>'Private Debt'!Print_Area</vt:lpstr>
      <vt:lpstr>'RE- Performance'!Print_Area</vt:lpstr>
      <vt:lpstr>'SPE- Performance'!Print_Area</vt:lpstr>
      <vt:lpstr>'Structured &amp; Private Equity'!Print_Area</vt:lpstr>
      <vt:lpstr>Credit!Print_Titles</vt:lpstr>
      <vt:lpstr>'Real Assets'!Print_Titles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Larissa Machatzke</dc:creator>
  <cp:lastModifiedBy>Chris Woods</cp:lastModifiedBy>
  <cp:lastPrinted>2022-05-25T11:36:36Z</cp:lastPrinted>
  <dcterms:created xsi:type="dcterms:W3CDTF">2021-11-10T16:54:38Z</dcterms:created>
  <dcterms:modified xsi:type="dcterms:W3CDTF">2024-06-24T17:12:48Z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0x010100AD2E8455E2DDED4A9E246B21040F70D7</vt:lpwstr>
  </property>
  <property fmtid="{D5CDD505-2E9C-101B-9397-08002B2CF9AE}" pid="3" name="MediaServiceImageTags">
    <vt:lpwstr/>
  </property>
  <property fmtid="{D5CDD505-2E9C-101B-9397-08002B2CF9AE}" pid="4" name="MSIP_Label_af25074f-3ade-4fa6-b1b3-54141a669e4a_Enabled">
    <vt:lpwstr>true</vt:lpwstr>
  </property>
  <property fmtid="{D5CDD505-2E9C-101B-9397-08002B2CF9AE}" pid="5" name="MSIP_Label_af25074f-3ade-4fa6-b1b3-54141a669e4a_SetDate">
    <vt:lpwstr>2024-06-24T17:12:29Z</vt:lpwstr>
  </property>
  <property fmtid="{D5CDD505-2E9C-101B-9397-08002B2CF9AE}" pid="6" name="MSIP_Label_af25074f-3ade-4fa6-b1b3-54141a669e4a_Method">
    <vt:lpwstr>Privileged</vt:lpwstr>
  </property>
  <property fmtid="{D5CDD505-2E9C-101B-9397-08002B2CF9AE}" pid="7" name="MSIP_Label_af25074f-3ade-4fa6-b1b3-54141a669e4a_Name">
    <vt:lpwstr>ICG-DataClassificationTag-Public</vt:lpwstr>
  </property>
  <property fmtid="{D5CDD505-2E9C-101B-9397-08002B2CF9AE}" pid="8" name="MSIP_Label_af25074f-3ade-4fa6-b1b3-54141a669e4a_SiteId">
    <vt:lpwstr>31d4ce72-dfb2-4be8-b876-3278f8641754</vt:lpwstr>
  </property>
  <property fmtid="{D5CDD505-2E9C-101B-9397-08002B2CF9AE}" pid="9" name="MSIP_Label_af25074f-3ade-4fa6-b1b3-54141a669e4a_ActionId">
    <vt:lpwstr>d65a3b91-d3bf-440d-93a2-b748db7c3e94</vt:lpwstr>
  </property>
  <property fmtid="{D5CDD505-2E9C-101B-9397-08002B2CF9AE}" pid="10" name="MSIP_Label_af25074f-3ade-4fa6-b1b3-54141a669e4a_ContentBits">
    <vt:lpwstr>0</vt:lpwstr>
  </property>
</Properties>
</file>