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mc:AlternateContent xmlns:mc="http://schemas.openxmlformats.org/markup-compatibility/2006">
    <mc:Choice Requires="x15">
      <x15ac:absPath xmlns:x15ac="http://schemas.microsoft.com/office/spreadsheetml/2010/11/ac" url="https://icgplc.sharepoint.com/sites/AccountsData/Shared Documents/General/IMG/1. Results/FY26/H1 FY26/Datapack/"/>
    </mc:Choice>
  </mc:AlternateContent>
  <xr:revisionPtr revIDLastSave="32" documentId="8_{B25B9995-E493-4750-A8CD-2924B64DFE2C}" xr6:coauthVersionLast="47" xr6:coauthVersionMax="47" xr10:uidLastSave="{DFF883DC-C885-483F-B9F4-A37413260FBC}"/>
  <bookViews>
    <workbookView xWindow="-120" yWindow="-120" windowWidth="29040" windowHeight="17520" tabRatio="787" xr2:uid="{0B379139-B16B-4DDF-99F0-9C824B98DB63}"/>
  </bookViews>
  <sheets>
    <sheet name="Cover" sheetId="22" r:id="rId1"/>
    <sheet name="Business activity&gt;&gt;&gt;" sheetId="23" r:id="rId2"/>
    <sheet name="Fundraising" sheetId="12" r:id="rId3"/>
    <sheet name="Deployment" sheetId="14" r:id="rId4"/>
    <sheet name="Realisations" sheetId="15" r:id="rId5"/>
    <sheet name="Fund information&gt;&gt;&gt;" sheetId="24" r:id="rId6"/>
    <sheet name="Structured Capital and Sec OLD" sheetId="1" state="hidden" r:id="rId7"/>
    <sheet name="Structured Capital and Sec " sheetId="33" r:id="rId8"/>
    <sheet name="Real Assets OLD" sheetId="8" state="hidden" r:id="rId9"/>
    <sheet name="Real Assets" sheetId="34" r:id="rId10"/>
    <sheet name="Private Debt OLD" sheetId="7" state="hidden" r:id="rId11"/>
    <sheet name="Private Debt" sheetId="35" r:id="rId12"/>
    <sheet name="Credit - Liquid OLD" sheetId="4" state="hidden" r:id="rId13"/>
    <sheet name="Credit - Liquid " sheetId="36" r:id="rId14"/>
    <sheet name="Credit - CLOs OLD" sheetId="16" state="hidden" r:id="rId15"/>
    <sheet name="Credit - CLOs" sheetId="37" r:id="rId16"/>
    <sheet name="Fund returns over time" sheetId="27" r:id="rId17"/>
    <sheet name="ICG Balance sheet inv. port.&gt;&gt;&gt;" sheetId="26" r:id="rId18"/>
    <sheet name="Valuation sensitivities " sheetId="17" r:id="rId19"/>
    <sheet name="Disclaimer" sheetId="5" r:id="rId20"/>
  </sheets>
  <definedNames>
    <definedName name="_xlnm._FilterDatabase" localSheetId="3" hidden="1">Deployment!$A$2:$D$58</definedName>
    <definedName name="_xlnm._FilterDatabase" localSheetId="16" hidden="1">'Fund returns over time'!$A$4:$AA$54</definedName>
    <definedName name="_xlnm._FilterDatabase" localSheetId="2" hidden="1">Fundraising!$A$2:$D$39</definedName>
    <definedName name="_xlnm._FilterDatabase" localSheetId="4" hidden="1">Realisations!$A$2:$F$61</definedName>
    <definedName name="_xlnm.Print_Area" localSheetId="1">'Business activity&gt;&gt;&gt;'!$A$1:$N$26</definedName>
    <definedName name="_xlnm.Print_Area" localSheetId="0">Cover!$A$1:$N$26</definedName>
    <definedName name="_xlnm.Print_Area" localSheetId="15">'Credit - CLOs'!$A$1:$G$43</definedName>
    <definedName name="_xlnm.Print_Area" localSheetId="14">'Credit - CLOs OLD'!$A$1:$G$43</definedName>
    <definedName name="_xlnm.Print_Area" localSheetId="5">'Fund information&gt;&gt;&gt;'!$A$1:$N$26</definedName>
    <definedName name="_xlnm.Print_Area" localSheetId="16">'Fund returns over time'!$A$1:$AA$54</definedName>
    <definedName name="_xlnm.Print_Area" localSheetId="17">'ICG Balance sheet inv. port.&gt;&gt;&gt;'!$A$1:$N$26</definedName>
    <definedName name="_xlnm.Print_Area" localSheetId="11">'Private Debt'!$A$1:$S$32</definedName>
    <definedName name="_xlnm.Print_Area" localSheetId="10">'Private Debt OLD'!$A$1:$T$28</definedName>
    <definedName name="_xlnm.Print_Area" localSheetId="8">'Real Assets OLD'!$A$1:$T$33</definedName>
    <definedName name="_xlnm.Print_Area" localSheetId="6">'Structured Capital and Sec OLD'!#REF!</definedName>
    <definedName name="_xlnm.Print_Area" localSheetId="18">'Valuation sensitivities '!$A$1:$H$42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3" l="1"/>
  <c r="B36" i="17"/>
  <c r="B37" i="17" s="1"/>
  <c r="H34" i="17"/>
  <c r="H35" i="17" s="1"/>
  <c r="H24" i="17"/>
  <c r="H25" i="17" s="1"/>
  <c r="H16" i="17"/>
  <c r="H17" i="17" s="1"/>
  <c r="H13" i="17"/>
  <c r="H14" i="17" s="1"/>
  <c r="H10" i="17"/>
  <c r="H11" i="17" s="1"/>
  <c r="J20" i="27" l="1"/>
  <c r="J21" i="27"/>
  <c r="J19" i="27"/>
  <c r="C40" i="27" l="1"/>
  <c r="C39" i="27"/>
  <c r="Z50" i="27"/>
  <c r="Z49" i="27"/>
  <c r="Z48" i="27"/>
  <c r="Z47" i="27"/>
  <c r="R50" i="27"/>
  <c r="R49" i="27"/>
  <c r="R48" i="27"/>
  <c r="R47" i="27"/>
  <c r="J50" i="27"/>
  <c r="J49" i="27"/>
  <c r="J48" i="27"/>
  <c r="J47" i="27"/>
  <c r="Z53" i="27"/>
  <c r="Z52" i="27"/>
  <c r="Z46" i="27"/>
  <c r="Z42" i="27"/>
  <c r="Z37" i="27"/>
  <c r="Z29" i="27"/>
  <c r="Z30" i="27"/>
  <c r="Z31" i="27"/>
  <c r="Z32" i="27"/>
  <c r="Z34" i="27"/>
  <c r="Z28" i="27"/>
  <c r="Z25" i="27"/>
  <c r="Z20" i="27"/>
  <c r="Z21" i="27"/>
  <c r="Z19" i="27"/>
  <c r="Z16" i="27"/>
  <c r="Z15" i="27"/>
  <c r="Z12" i="27"/>
  <c r="Z8" i="27"/>
  <c r="Z9" i="27"/>
  <c r="Z7" i="27"/>
  <c r="R53" i="27"/>
  <c r="R54" i="27"/>
  <c r="R52" i="27"/>
  <c r="R46" i="27"/>
  <c r="R43" i="27"/>
  <c r="R42" i="27"/>
  <c r="R38" i="27"/>
  <c r="R39" i="27"/>
  <c r="R37" i="27"/>
  <c r="R29" i="27"/>
  <c r="R30" i="27"/>
  <c r="R31" i="27"/>
  <c r="R32" i="27"/>
  <c r="R33" i="27"/>
  <c r="R34" i="27"/>
  <c r="R35" i="27"/>
  <c r="R28" i="27"/>
  <c r="R25" i="27"/>
  <c r="R20" i="27"/>
  <c r="R21" i="27"/>
  <c r="R22" i="27"/>
  <c r="R23" i="27"/>
  <c r="R19" i="27"/>
  <c r="R16" i="27"/>
  <c r="R15" i="27"/>
  <c r="R13" i="27"/>
  <c r="R12" i="27"/>
  <c r="R8" i="27"/>
  <c r="R9" i="27"/>
  <c r="R10" i="27"/>
  <c r="J53" i="27"/>
  <c r="J54" i="27"/>
  <c r="J52" i="27"/>
  <c r="J46" i="27"/>
  <c r="J43" i="27"/>
  <c r="J42" i="27"/>
  <c r="J39" i="27"/>
  <c r="J38" i="27"/>
  <c r="J37" i="27"/>
  <c r="J34" i="27"/>
  <c r="J35" i="27"/>
  <c r="C33" i="27"/>
  <c r="J29" i="27"/>
  <c r="J30" i="27"/>
  <c r="J31" i="27"/>
  <c r="J32" i="27"/>
  <c r="J28" i="27"/>
  <c r="J25" i="27" l="1"/>
  <c r="J16" i="27"/>
  <c r="J15" i="27"/>
  <c r="J13" i="27"/>
  <c r="J12" i="27"/>
  <c r="J8" i="27"/>
  <c r="J9" i="27"/>
  <c r="J7" i="27"/>
  <c r="H20" i="34"/>
  <c r="H19" i="34"/>
  <c r="H13" i="33" l="1"/>
  <c r="R7" i="27"/>
  <c r="H8" i="33"/>
  <c r="E3" i="37"/>
  <c r="E3" i="16" l="1"/>
  <c r="C10" i="27" l="1"/>
  <c r="C13"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tc={E4FF7BA2-F7C4-4AA6-91E4-F2848CF39A17}</author>
    <author>tc={BC666F69-FD91-4698-A299-F524B454E2B0}</author>
  </authors>
  <commentList>
    <comment ref="F12" authorId="0" shapeId="0" xr:uid="{E4FF7BA2-F7C4-4AA6-91E4-F2848CF39A17}">
      <text>
        <t>[Threaded comment]
Your version of Excel allows you to read this threaded comment; however, any edits to it will get removed if the file is opened in a newer version of Excel. Learn more: https://go.microsoft.com/fwlink/?linkid=870924
Comment:
    At year end, we called out 3,483, can you advise on the change to 3,486</t>
      </text>
    </comment>
    <comment ref="H12" authorId="1" shapeId="0" xr:uid="{BC666F69-FD91-4698-A299-F524B454E2B0}">
      <text>
        <t>[Threaded comment]
Your version of Excel allows you to read this threaded comment; however, any edits to it will get removed if the file is opened in a newer version of Excel. Learn more: https://go.microsoft.com/fwlink/?linkid=870924
Comment:
    Driven by Client change</t>
      </text>
    </comment>
  </commentList>
</comments>
</file>

<file path=xl/sharedStrings.xml><?xml version="1.0" encoding="utf-8"?>
<sst xmlns="http://schemas.openxmlformats.org/spreadsheetml/2006/main" count="1402" uniqueCount="362">
  <si>
    <t xml:space="preserve"> </t>
  </si>
  <si>
    <t>ICG plc</t>
  </si>
  <si>
    <t>Datapack</t>
  </si>
  <si>
    <t>Results for financial year ended 30 September 2025</t>
  </si>
  <si>
    <t>Investment Activity</t>
  </si>
  <si>
    <t>Fundraising breakdown</t>
  </si>
  <si>
    <t>Fund</t>
  </si>
  <si>
    <t>AUM raised 
HY26</t>
  </si>
  <si>
    <t>Currency</t>
  </si>
  <si>
    <t>LCY(‘m)</t>
  </si>
  <si>
    <t>USD(‘m)</t>
  </si>
  <si>
    <t>Europe IX</t>
  </si>
  <si>
    <t>EUR</t>
  </si>
  <si>
    <t>Mandates and Co-Investment Vehicles</t>
  </si>
  <si>
    <t>European Corporate</t>
  </si>
  <si>
    <t>European Mid-Market</t>
  </si>
  <si>
    <t>Asia Pacific Corporate</t>
  </si>
  <si>
    <t>AUD</t>
  </si>
  <si>
    <t>Structured Capital</t>
  </si>
  <si>
    <t>Strategic Equity</t>
  </si>
  <si>
    <t>USD</t>
  </si>
  <si>
    <t>LP Secondaries*</t>
  </si>
  <si>
    <t>Private Equity Secondaries</t>
  </si>
  <si>
    <t>Structured Capital and Secondaries</t>
  </si>
  <si>
    <t>Real Estate Partnership Fund VII</t>
  </si>
  <si>
    <t>GBP</t>
  </si>
  <si>
    <t>Real Estate Debt</t>
  </si>
  <si>
    <t>Metropolitan II (EUR)</t>
  </si>
  <si>
    <t>Metropolitan II (USD)</t>
  </si>
  <si>
    <t>Multiple</t>
  </si>
  <si>
    <t>n/a</t>
  </si>
  <si>
    <t>Real Estate Equity Europe</t>
  </si>
  <si>
    <t>Infrastructure Europe II</t>
  </si>
  <si>
    <t>European Infrastructure</t>
  </si>
  <si>
    <t>Infrastructure Asia</t>
  </si>
  <si>
    <t>Asia-Pacific Infrastructure</t>
  </si>
  <si>
    <t>Real Assets</t>
  </si>
  <si>
    <t>Senior Debt Partners</t>
  </si>
  <si>
    <t>Australian Senior Loan Fund</t>
  </si>
  <si>
    <t>Private Debt</t>
  </si>
  <si>
    <t>US CLOs</t>
  </si>
  <si>
    <t>European CLOs</t>
  </si>
  <si>
    <t>Global Loan Fund</t>
  </si>
  <si>
    <t>Alternative Credit</t>
  </si>
  <si>
    <t>European Liquids and Loans</t>
  </si>
  <si>
    <t>Total Credit Fund</t>
  </si>
  <si>
    <t>Global Total Credit Fund</t>
  </si>
  <si>
    <t>Liquid Credit</t>
  </si>
  <si>
    <t>Debt</t>
  </si>
  <si>
    <t>Total</t>
  </si>
  <si>
    <t>* ICG Core Private Equity included</t>
  </si>
  <si>
    <t>Deployment breakdown*</t>
  </si>
  <si>
    <t>AUM deployment 
HY26</t>
  </si>
  <si>
    <t>Europe VI</t>
  </si>
  <si>
    <t>Europe VIII</t>
  </si>
  <si>
    <t>European Mid-Market II</t>
  </si>
  <si>
    <t>Recovery II</t>
  </si>
  <si>
    <t>Recovery Fund</t>
  </si>
  <si>
    <t>Structured Capital ***</t>
  </si>
  <si>
    <t>Strategic Equity III</t>
  </si>
  <si>
    <t>Strategic Equity IV</t>
  </si>
  <si>
    <t>Strategic Equity V</t>
  </si>
  <si>
    <t>LP Secondaries</t>
  </si>
  <si>
    <t>Mandates and Co-Investment Vehicles**</t>
  </si>
  <si>
    <t>Real Estate Senior Debt V</t>
  </si>
  <si>
    <t>Real Estate Partnership Capital IV</t>
  </si>
  <si>
    <t>Real Estate Partnership Capital V</t>
  </si>
  <si>
    <t>Real Estate Partnership Capital VI</t>
  </si>
  <si>
    <t>Real Estate Partnership Capital VII</t>
  </si>
  <si>
    <t>ICG Living Development Fund</t>
  </si>
  <si>
    <t>Strategic Real Estate II</t>
  </si>
  <si>
    <t>Multilpe</t>
  </si>
  <si>
    <t>Infrastructure Europe I</t>
  </si>
  <si>
    <t>Senior Debt Partners II</t>
  </si>
  <si>
    <t>Senior Debt Partners III</t>
  </si>
  <si>
    <t>Senior Debt Partners IV</t>
  </si>
  <si>
    <t>Senior Debt Partners V</t>
  </si>
  <si>
    <t>North American Private Debt II</t>
  </si>
  <si>
    <t>North American Credit Partners III</t>
  </si>
  <si>
    <t>North American Credit Partners</t>
  </si>
  <si>
    <t>Realisation breakdown</t>
  </si>
  <si>
    <t xml:space="preserve">Fund </t>
  </si>
  <si>
    <t>AUM realised 
HY26</t>
  </si>
  <si>
    <t>Fee-earning AUM realised 
HY26</t>
  </si>
  <si>
    <t>Europe VII</t>
  </si>
  <si>
    <t>Mandates and Co-Investment Vehicles*</t>
  </si>
  <si>
    <t>ICAP III</t>
  </si>
  <si>
    <t>Strategic Equity***</t>
  </si>
  <si>
    <t>Senior Secured UK Property Debt</t>
  </si>
  <si>
    <t>Real Estate Senior Debt I</t>
  </si>
  <si>
    <t>Real Estate Senior Debt Fund V</t>
  </si>
  <si>
    <t>ICG Residential Development Debt</t>
  </si>
  <si>
    <t>Strategic Real Estate I</t>
  </si>
  <si>
    <t>North American Private Debt I</t>
  </si>
  <si>
    <t>ICG Secured Finance Fund</t>
  </si>
  <si>
    <t>* Includes Europe V</t>
  </si>
  <si>
    <t>** Private Debt Total inlcudes Senior Debt Partners II Third Party AUM Realisations of $0.5m and Fee-earning AUM reaslisations $0.3m</t>
  </si>
  <si>
    <t>*** Strategic Equity Total inlcudes Mandates and Co-invest Third Party AUM Realisations of $0.2m and Fee-earning AUM reaslisations $0.2m</t>
  </si>
  <si>
    <t>Fund Information</t>
  </si>
  <si>
    <t>Investment period</t>
  </si>
  <si>
    <t>Original capital committed</t>
  </si>
  <si>
    <r>
      <t>AUM</t>
    </r>
    <r>
      <rPr>
        <b/>
        <vertAlign val="superscript"/>
        <sz val="8"/>
        <color theme="0"/>
        <rFont val="Calibri"/>
        <family val="2"/>
        <scheme val="minor"/>
      </rPr>
      <t>4</t>
    </r>
    <r>
      <rPr>
        <b/>
        <sz val="10"/>
        <color theme="0"/>
        <rFont val="Calibri"/>
        <family val="2"/>
        <scheme val="minor"/>
      </rPr>
      <t>(</t>
    </r>
    <r>
      <rPr>
        <b/>
        <sz val="8"/>
        <color theme="0"/>
        <rFont val="Calibri"/>
        <family val="2"/>
        <scheme val="minor"/>
      </rPr>
      <t>$</t>
    </r>
    <r>
      <rPr>
        <b/>
        <sz val="10"/>
        <color theme="0"/>
        <rFont val="Calibri"/>
        <family val="2"/>
        <scheme val="minor"/>
      </rPr>
      <t>m)</t>
    </r>
  </si>
  <si>
    <t>Value of client investments⁶</t>
  </si>
  <si>
    <t>Gross client returns⁶</t>
  </si>
  <si>
    <t>Curr (‘m)</t>
  </si>
  <si>
    <t>Starts</t>
  </si>
  <si>
    <t>Ends</t>
  </si>
  <si>
    <t>Status</t>
  </si>
  <si>
    <r>
      <t>Client</t>
    </r>
    <r>
      <rPr>
        <b/>
        <vertAlign val="superscript"/>
        <sz val="8"/>
        <color theme="0"/>
        <rFont val="Calibri"/>
        <family val="2"/>
        <scheme val="minor"/>
      </rPr>
      <t>1</t>
    </r>
  </si>
  <si>
    <r>
      <t>ICG</t>
    </r>
    <r>
      <rPr>
        <b/>
        <vertAlign val="superscript"/>
        <sz val="10"/>
        <color theme="0"/>
        <rFont val="Calibri"/>
        <family val="2"/>
        <scheme val="minor"/>
      </rPr>
      <t>2</t>
    </r>
  </si>
  <si>
    <t>Total invested</t>
  </si>
  <si>
    <t>Available for deployment
($m)⁵</t>
  </si>
  <si>
    <t>AUM</t>
  </si>
  <si>
    <r>
      <t xml:space="preserve">of which ICG balance sheet </t>
    </r>
    <r>
      <rPr>
        <b/>
        <vertAlign val="superscript"/>
        <sz val="10"/>
        <color theme="0"/>
        <rFont val="Calibri"/>
        <family val="2"/>
        <scheme val="minor"/>
      </rPr>
      <t>3</t>
    </r>
    <r>
      <rPr>
        <b/>
        <sz val="10"/>
        <color theme="0"/>
        <rFont val="Calibri"/>
        <family val="2"/>
        <scheme val="minor"/>
      </rPr>
      <t xml:space="preserve"> 
</t>
    </r>
    <r>
      <rPr>
        <b/>
        <sz val="8"/>
        <color theme="0"/>
        <rFont val="Calibri"/>
        <family val="2"/>
        <scheme val="minor"/>
      </rPr>
      <t>($m)(FV)</t>
    </r>
  </si>
  <si>
    <t>Fee-earning AUM</t>
  </si>
  <si>
    <t>Realised</t>
  </si>
  <si>
    <t>Remaining</t>
  </si>
  <si>
    <t>Gross MOIC</t>
  </si>
  <si>
    <t>Realised MOIC</t>
  </si>
  <si>
    <t>IRR</t>
  </si>
  <si>
    <t>Net DPI ****</t>
  </si>
  <si>
    <t>European Corporate:</t>
  </si>
  <si>
    <t>Realising</t>
  </si>
  <si>
    <t>TBC</t>
  </si>
  <si>
    <t>Fundraising</t>
  </si>
  <si>
    <t>TBD</t>
  </si>
  <si>
    <t>European Mid-Market:</t>
  </si>
  <si>
    <t>Europe Mid-Market I</t>
  </si>
  <si>
    <t>Europe Mid-Market II</t>
  </si>
  <si>
    <t>Investing</t>
  </si>
  <si>
    <t>-</t>
  </si>
  <si>
    <t>Recovery Funds:</t>
  </si>
  <si>
    <t>Recovery 2008 B</t>
  </si>
  <si>
    <t>Recovery Fund II</t>
  </si>
  <si>
    <t>Recovery Funds</t>
  </si>
  <si>
    <t>Asia Pacific Corporate:</t>
  </si>
  <si>
    <t>Asia Pacific III</t>
  </si>
  <si>
    <t>Asia Pacific IV</t>
  </si>
  <si>
    <t>ICG Enterprise Trust**</t>
  </si>
  <si>
    <t>Listed Investment Trust</t>
  </si>
  <si>
    <t>Strategic Equity:</t>
  </si>
  <si>
    <t xml:space="preserve">Strategic Equity II </t>
  </si>
  <si>
    <t>Strategic Equity V (USD) ***</t>
  </si>
  <si>
    <t>&gt;100%</t>
  </si>
  <si>
    <t>Strategic Equity V (EUR) ***</t>
  </si>
  <si>
    <t>LP Secondaries:</t>
  </si>
  <si>
    <t>LP Secondaries *</t>
  </si>
  <si>
    <t>Mandates and Co-Investment Vehicles *****</t>
  </si>
  <si>
    <t>Private Equity Secondaries †</t>
  </si>
  <si>
    <t>* Cost of Investment and Value of Investments figures represent those of underlying deals, with gross MOIC and IRR figures being reported after taking into account the use of bridge and also recycling proceeds into new deals.</t>
  </si>
  <si>
    <t>** ICG Enterprise Trust is a listed vehicle and total commitment is equal to third-party AUM. It does not charge a management fee on ICG or Graphite investments.</t>
  </si>
  <si>
    <t>*** SE V invested amounts include PLC commitments.</t>
  </si>
  <si>
    <t>**** DPI may include recallable distributions.</t>
  </si>
  <si>
    <t>***** ICG Core Private Equity included.</t>
  </si>
  <si>
    <r>
      <rPr>
        <sz val="8"/>
        <rFont val="Calibri Light"/>
        <family val="2"/>
        <scheme val="major"/>
      </rPr>
      <t>†</t>
    </r>
    <r>
      <rPr>
        <b/>
        <sz val="8"/>
        <rFont val="Calibri Light"/>
        <family val="2"/>
        <scheme val="major"/>
      </rPr>
      <t xml:space="preserve"> </t>
    </r>
    <r>
      <rPr>
        <sz val="8"/>
        <rFont val="Calibri Light"/>
        <family val="2"/>
        <scheme val="major"/>
      </rPr>
      <t>Secondaries funds’ performance metrics are presented inclusive of bridge and recycling</t>
    </r>
  </si>
  <si>
    <t>1 At final close (or most recent close for those funds still in fundraising); 2 ICG plc Commitment; 3 Drawn ICG balance sheet commitment at fair value as at 31 March 2025 and balance sheet holdings relating to legacy funds (Europe V: $43m and ICAP 2008: 18m); 4 Contribution to AUM and third-party fee earning AUM as at 31 March 2025 and includes legacy funds (Europe V: $337m, ICAP 2005: $2m and ICAP 2008: $57m in AUM); 5 Available for deployment excludes committed but undrawn investments, un-signed leverage, and funds &amp; mandates outside of their investment period. 6 As at the latest available fund reports.</t>
  </si>
  <si>
    <t>Net DPI ***</t>
  </si>
  <si>
    <t>n/m</t>
  </si>
  <si>
    <t>ICG Enterprise Trust*</t>
  </si>
  <si>
    <t>Strategic Equity V (USD)⁵</t>
  </si>
  <si>
    <t>Strategic Equity V (EUR)⁵</t>
  </si>
  <si>
    <t>LP Secondaries⁵</t>
  </si>
  <si>
    <t>Mandates and Co-Investment Vehicles **</t>
  </si>
  <si>
    <t>* ICG Enterprise Trust is a listed vehicle and total commitment is equal to third-party AUM. It does not charge a management fee on ICG or Graphite investments.</t>
  </si>
  <si>
    <t>** ICG Core Private Equity included.</t>
  </si>
  <si>
    <t>*** DPI may include recallable distributions.</t>
  </si>
  <si>
    <r>
      <t>ICG</t>
    </r>
    <r>
      <rPr>
        <b/>
        <vertAlign val="superscript"/>
        <sz val="8"/>
        <color theme="0"/>
        <rFont val="Calibri"/>
        <family val="2"/>
        <scheme val="minor"/>
      </rPr>
      <t>2</t>
    </r>
  </si>
  <si>
    <t>Net DPI</t>
  </si>
  <si>
    <t>1.1x</t>
  </si>
  <si>
    <t>Real Estate Partnership Fund IV</t>
  </si>
  <si>
    <t>Real Estate Partnership Fund V*</t>
  </si>
  <si>
    <t>Real Estate Partnership Fund VI*</t>
  </si>
  <si>
    <t xml:space="preserve"> n/a </t>
  </si>
  <si>
    <t>Jun-22</t>
  </si>
  <si>
    <t>TBC + 3 years</t>
  </si>
  <si>
    <t xml:space="preserve">n/a </t>
  </si>
  <si>
    <t>* Third-party fee-earning AUM excludes undrawn commitments.</t>
  </si>
  <si>
    <t>1 At final close (or most recent close for those funds still in fundraising); 2 ICG plc Commitment; 3 Drawn ICG balance sheet commitment at fair value as at 31 March 2025 and balance sheet holdings relating to legacy funds (Real Estate Senior Debt Fund III: $1m ); 4 Contribution to AUM and third-party fee earning AUM as at 31 March 2025; 5 Available for deployment excludes committed but undrawn investments, un-signed leverage, and funds &amp; mandates outside of their investment period. 6 As at the latest available fund reports.</t>
  </si>
  <si>
    <t>Value of client investments⁵</t>
  </si>
  <si>
    <t>Gross client returns⁵</t>
  </si>
  <si>
    <t>Real Estate Partnership Fund V</t>
  </si>
  <si>
    <t>Real Estate Partnership Fund VI</t>
  </si>
  <si>
    <t>1.3x</t>
  </si>
  <si>
    <t xml:space="preserve"> -   </t>
  </si>
  <si>
    <t>1.2x</t>
  </si>
  <si>
    <t>Senior Debt Partners III B</t>
  </si>
  <si>
    <t>Senior Debt Partners III C</t>
  </si>
  <si>
    <t>Senior Debt Partners IV A</t>
  </si>
  <si>
    <t>Senior Debt Partners IV B</t>
  </si>
  <si>
    <t>Senior Debt Partners IV C</t>
  </si>
  <si>
    <t>Senior Debt Partners V A</t>
  </si>
  <si>
    <t xml:space="preserve"> Investing</t>
  </si>
  <si>
    <t>Senior Debt Partners V B</t>
  </si>
  <si>
    <t>Senior Debt Partners V C</t>
  </si>
  <si>
    <t>Australian Loans</t>
  </si>
  <si>
    <t>Open ended</t>
  </si>
  <si>
    <t xml:space="preserve">-   </t>
  </si>
  <si>
    <t>1 At final close (or most recent close for those funds still in fundraising); 2 ICG plc Commitment; 3 Drawn ICG balance sheet commitment at fair value as at 31 March 2025; 4 Contribution to AUM and third-party fee earning AUM as at 31 March 2025; 5 Available for deployment excludes committed but undrawn investments, un-signed leverage, and funds &amp; mandates outside of their investment period. 6 As at the latest available fund reports.</t>
  </si>
  <si>
    <t>Debt Strategies (cont.)</t>
  </si>
  <si>
    <r>
      <t>AUM</t>
    </r>
    <r>
      <rPr>
        <b/>
        <vertAlign val="superscript"/>
        <sz val="8"/>
        <color theme="0"/>
        <rFont val="Calibri"/>
        <family val="2"/>
        <scheme val="minor"/>
      </rPr>
      <t>2</t>
    </r>
    <r>
      <rPr>
        <b/>
        <sz val="8"/>
        <color theme="0"/>
        <rFont val="Calibri"/>
        <family val="2"/>
        <scheme val="minor"/>
      </rPr>
      <t>($m)</t>
    </r>
  </si>
  <si>
    <r>
      <t>of which ICG balance sheet</t>
    </r>
    <r>
      <rPr>
        <b/>
        <vertAlign val="superscript"/>
        <sz val="8"/>
        <color theme="0"/>
        <rFont val="Calibri"/>
        <family val="2"/>
        <scheme val="minor"/>
      </rPr>
      <t xml:space="preserve"> 1</t>
    </r>
    <r>
      <rPr>
        <b/>
        <vertAlign val="superscript"/>
        <sz val="10"/>
        <color theme="0"/>
        <rFont val="Calibri"/>
        <family val="2"/>
        <scheme val="minor"/>
      </rPr>
      <t xml:space="preserve"> </t>
    </r>
    <r>
      <rPr>
        <b/>
        <sz val="10"/>
        <color theme="0"/>
        <rFont val="Calibri"/>
        <family val="2"/>
        <scheme val="minor"/>
      </rPr>
      <t xml:space="preserve">
</t>
    </r>
    <r>
      <rPr>
        <b/>
        <sz val="8"/>
        <color theme="0"/>
        <rFont val="Calibri"/>
        <family val="2"/>
        <scheme val="minor"/>
      </rPr>
      <t>($m)(FV)</t>
    </r>
  </si>
  <si>
    <t>Syndicated Loans</t>
  </si>
  <si>
    <t>Eurocredit Investment I</t>
  </si>
  <si>
    <t>European Senior Loan Fund</t>
  </si>
  <si>
    <t>Liquid Credit Fund</t>
  </si>
  <si>
    <t>Structured Credit</t>
  </si>
  <si>
    <t>Alternative Credit Fund</t>
  </si>
  <si>
    <t>Multi-Asset Credit</t>
  </si>
  <si>
    <t>Global Total Credit</t>
  </si>
  <si>
    <t>1 Drawn ICG balance sheet commitment at fair value as at 31 March 2025; 2 Contribution to AUM and third-party fee-earning AUM as at 31 March 2025.</t>
  </si>
  <si>
    <t>Secured Finance</t>
  </si>
  <si>
    <t>In liquidation</t>
  </si>
  <si>
    <r>
      <t>AUM</t>
    </r>
    <r>
      <rPr>
        <b/>
        <vertAlign val="superscript"/>
        <sz val="8"/>
        <color theme="0"/>
        <rFont val="Calibri"/>
        <family val="2"/>
        <scheme val="minor"/>
      </rPr>
      <t>2,3</t>
    </r>
    <r>
      <rPr>
        <b/>
        <sz val="8"/>
        <color theme="0"/>
        <rFont val="Calibri"/>
        <family val="2"/>
        <scheme val="minor"/>
      </rPr>
      <t>($m)</t>
    </r>
  </si>
  <si>
    <r>
      <t xml:space="preserve">of which ICG balance sheet </t>
    </r>
    <r>
      <rPr>
        <b/>
        <vertAlign val="superscript"/>
        <sz val="8"/>
        <color theme="0"/>
        <rFont val="Calibri"/>
        <family val="2"/>
        <scheme val="minor"/>
      </rPr>
      <t>1</t>
    </r>
    <r>
      <rPr>
        <b/>
        <sz val="10"/>
        <color theme="0"/>
        <rFont val="Calibri"/>
        <family val="2"/>
        <scheme val="minor"/>
      </rPr>
      <t xml:space="preserve"> 
</t>
    </r>
    <r>
      <rPr>
        <b/>
        <sz val="8"/>
        <color theme="0"/>
        <rFont val="Calibri"/>
        <family val="2"/>
        <scheme val="minor"/>
      </rPr>
      <t>($m)(FV)</t>
    </r>
  </si>
  <si>
    <t>ICG US CLO 2014-1</t>
  </si>
  <si>
    <t>ICG US CLO 2014-2</t>
  </si>
  <si>
    <t>ICG US CLO 2014-3</t>
  </si>
  <si>
    <t>Redeemed</t>
  </si>
  <si>
    <t>ICG US CLO 2015-2</t>
  </si>
  <si>
    <t>ICG US CLO 2016-1</t>
  </si>
  <si>
    <t>ICG US CLO 2017-1</t>
  </si>
  <si>
    <t>ICG US CLO 2018-1</t>
  </si>
  <si>
    <t>ICG US CLO 2020-1</t>
  </si>
  <si>
    <t>ICG US CLO 2021-1</t>
  </si>
  <si>
    <t>ICG US CLO 2021-3</t>
  </si>
  <si>
    <t>ICG US CLO 2021-4</t>
  </si>
  <si>
    <t>ICG US CLO 2022-1</t>
  </si>
  <si>
    <t>ICG US CLO 2023-1</t>
  </si>
  <si>
    <t>ICG US CLO 2024-1</t>
  </si>
  <si>
    <t>ICG US CLO 2024-R1</t>
  </si>
  <si>
    <t>US CLO</t>
  </si>
  <si>
    <t>St Pauls II</t>
  </si>
  <si>
    <t>St Pauls III</t>
  </si>
  <si>
    <t>St Pauls IV</t>
  </si>
  <si>
    <t>St Pauls V</t>
  </si>
  <si>
    <t>St Pauls VI</t>
  </si>
  <si>
    <t>St Pauls VII</t>
  </si>
  <si>
    <t>St Pauls VIII</t>
  </si>
  <si>
    <t>St Pauls IX</t>
  </si>
  <si>
    <t>St Pauls X</t>
  </si>
  <si>
    <t>St Pauls XI</t>
  </si>
  <si>
    <t>St Pauls XII</t>
  </si>
  <si>
    <t>ICG Euro CLO 2021-1</t>
  </si>
  <si>
    <t>ICG Euro CLO 2022-1</t>
  </si>
  <si>
    <t>ICG Euro CLO 2023-1</t>
  </si>
  <si>
    <t>ICG Euro CLO 2023-2</t>
  </si>
  <si>
    <t>ICG Euro CLO 2024-1</t>
  </si>
  <si>
    <t>CLOs</t>
  </si>
  <si>
    <t>Other Balance Sheet Investments</t>
  </si>
  <si>
    <t>Credit</t>
  </si>
  <si>
    <t>1 Drawn ICG balance sheet commitment at fair value as at 31 March 2025; the total number includes +$18.6m relating to the US Senior Loan Fund, ICG Loan Funding and US Mezz; 2 Contribution to AUM and third-party fee earning AUM as at 31 March 2025.3 Includes elimination of CLO equity already held by ICG within fee-earning AUM.</t>
  </si>
  <si>
    <t>ICG US CLO 2025-1</t>
  </si>
  <si>
    <t>ICG Euro CLO 2025-1</t>
  </si>
  <si>
    <t>Fund returns over time</t>
  </si>
  <si>
    <t>DPI</t>
  </si>
  <si>
    <t>Investment period starts</t>
  </si>
  <si>
    <t>Strategic Equity Fund II</t>
  </si>
  <si>
    <t>3.1x</t>
  </si>
  <si>
    <t>Strategic Equity Fund III</t>
  </si>
  <si>
    <t>2.6x</t>
  </si>
  <si>
    <t>Strategic Equity Fund IV</t>
  </si>
  <si>
    <t>1.5x</t>
  </si>
  <si>
    <t>Strategic Equity Fund V (USD Sleeve)</t>
  </si>
  <si>
    <t>Strategic Equity Fund V (EUR Sleeve)</t>
  </si>
  <si>
    <t>2.1x</t>
  </si>
  <si>
    <t>Real Estate Debt:</t>
  </si>
  <si>
    <t>Real Estate Senior Debt Fund I</t>
  </si>
  <si>
    <t>Real Estate Equity:</t>
  </si>
  <si>
    <t>1.17x</t>
  </si>
  <si>
    <t>1.10x</t>
  </si>
  <si>
    <t>European Infrastructure:</t>
  </si>
  <si>
    <t>1.20x</t>
  </si>
  <si>
    <t>Senior Debt Partners:</t>
  </si>
  <si>
    <t>Senior Debt Partners III (EUR)</t>
  </si>
  <si>
    <t>Senior Debt Partners IV (EUR)</t>
  </si>
  <si>
    <t>Senior Debt Partners V (EUR)</t>
  </si>
  <si>
    <t>Senior Debt Partners V (USD)</t>
  </si>
  <si>
    <t>North American Credit Partners:</t>
  </si>
  <si>
    <t>Balance-sheet Investment Portfolio Valuation Sensitivity</t>
  </si>
  <si>
    <t>Balance sheet investment portfolio valuation sensitivity</t>
  </si>
  <si>
    <t>Fair Value at</t>
  </si>
  <si>
    <r>
      <t>Primary Valuation
Techniques</t>
    </r>
    <r>
      <rPr>
        <b/>
        <vertAlign val="superscript"/>
        <sz val="8"/>
        <color theme="0"/>
        <rFont val="Calibri"/>
        <family val="2"/>
      </rPr>
      <t>1</t>
    </r>
  </si>
  <si>
    <t>Key Unobservable
Inputs</t>
  </si>
  <si>
    <t>Range</t>
  </si>
  <si>
    <t>Weighted Average/ Fair Value Inputs</t>
  </si>
  <si>
    <t>Sensitivity/
Scenarios</t>
  </si>
  <si>
    <r>
      <t>Effect on Fair Value</t>
    </r>
    <r>
      <rPr>
        <b/>
        <vertAlign val="superscript"/>
        <sz val="8"/>
        <color theme="0"/>
        <rFont val="Calibri"/>
        <family val="2"/>
      </rPr>
      <t xml:space="preserve">4 
</t>
    </r>
    <r>
      <rPr>
        <b/>
        <sz val="8"/>
        <color theme="0"/>
        <rFont val="Calibri"/>
        <family val="2"/>
      </rPr>
      <t xml:space="preserve">30/09/2025 </t>
    </r>
  </si>
  <si>
    <t>Instrument</t>
  </si>
  <si>
    <t>£m</t>
  </si>
  <si>
    <r>
      <rPr>
        <b/>
        <sz val="8"/>
        <color rgb="FF000000"/>
        <rFont val="Calibri"/>
        <family val="2"/>
      </rPr>
      <t>Structured Capital &amp; Secondaries:</t>
    </r>
    <r>
      <rPr>
        <sz val="8"/>
        <color rgb="FF000000"/>
        <rFont val="Calibri"/>
        <family val="2"/>
      </rPr>
      <t xml:space="preserve"> Corporate Investments</t>
    </r>
  </si>
  <si>
    <t>Market comparable companies</t>
  </si>
  <si>
    <t>Earnings multiple</t>
  </si>
  <si>
    <t>8.0x – 31.3x</t>
  </si>
  <si>
    <t>14.2x</t>
  </si>
  <si>
    <r>
      <t>+10% Earnings multiple</t>
    </r>
    <r>
      <rPr>
        <vertAlign val="superscript"/>
        <sz val="8"/>
        <color rgb="FF000000"/>
        <rFont val="Calibri"/>
        <family val="2"/>
      </rPr>
      <t>3</t>
    </r>
  </si>
  <si>
    <r>
      <t>Discounted cash flow calibrated to market comparable companies</t>
    </r>
    <r>
      <rPr>
        <vertAlign val="superscript"/>
        <sz val="8"/>
        <color rgb="FF000000"/>
        <rFont val="Calibri"/>
        <family val="2"/>
      </rPr>
      <t>2</t>
    </r>
  </si>
  <si>
    <t>Discount rate</t>
  </si>
  <si>
    <t>7.6% - 20.8%</t>
  </si>
  <si>
    <r>
      <t>-10% Earnings multiple</t>
    </r>
    <r>
      <rPr>
        <vertAlign val="superscript"/>
        <sz val="8"/>
        <color rgb="FF000000"/>
        <rFont val="Calibri"/>
        <family val="2"/>
      </rPr>
      <t>3</t>
    </r>
  </si>
  <si>
    <t>8.2x – 23.4x</t>
  </si>
  <si>
    <t>13.6x</t>
  </si>
  <si>
    <r>
      <rPr>
        <b/>
        <sz val="8"/>
        <color rgb="FF000000"/>
        <rFont val="Calibri"/>
        <family val="2"/>
      </rPr>
      <t>Structured Capital &amp; Secondaries:</t>
    </r>
    <r>
      <rPr>
        <sz val="8"/>
        <color rgb="FF000000"/>
        <rFont val="Calibri"/>
        <family val="2"/>
      </rPr>
      <t xml:space="preserve"> Strategic Equity, LP Secondaries, Recovery Fund, Life Sciences , CPE</t>
    </r>
  </si>
  <si>
    <t>Third-party valuation /
funding round value</t>
  </si>
  <si>
    <t>+10% valuation</t>
  </si>
  <si>
    <t>-10% valuation</t>
  </si>
  <si>
    <t>Third-party valuation</t>
  </si>
  <si>
    <t>+10% Third-party valuation</t>
  </si>
  <si>
    <t>LTV-based impairment model</t>
  </si>
  <si>
    <t>-10% Third-party valuation</t>
  </si>
  <si>
    <r>
      <t xml:space="preserve">Debt: Private Debt: </t>
    </r>
    <r>
      <rPr>
        <sz val="8"/>
        <color rgb="FF000000"/>
        <rFont val="Calibri"/>
        <family val="2"/>
      </rPr>
      <t>North American Credit Partners</t>
    </r>
  </si>
  <si>
    <t>9.5x – 21.0x</t>
  </si>
  <si>
    <r>
      <t>Debt: Private Debt:</t>
    </r>
    <r>
      <rPr>
        <sz val="8"/>
        <color rgb="FF000000"/>
        <rFont val="Calibri"/>
        <family val="2"/>
      </rPr>
      <t xml:space="preserve"> Senior Debt Partners</t>
    </r>
  </si>
  <si>
    <t>Discounted cash flow</t>
  </si>
  <si>
    <t>Probability of default</t>
  </si>
  <si>
    <t>0.9%-2.4%</t>
  </si>
  <si>
    <t>Loss given default</t>
  </si>
  <si>
    <r>
      <t>Upside case</t>
    </r>
    <r>
      <rPr>
        <vertAlign val="superscript"/>
        <sz val="8"/>
        <color rgb="FF000000"/>
        <rFont val="Calibri"/>
        <family val="2"/>
      </rPr>
      <t>3</t>
    </r>
  </si>
  <si>
    <t>Maturity of loan</t>
  </si>
  <si>
    <t>3 years</t>
  </si>
  <si>
    <r>
      <t>Downside case</t>
    </r>
    <r>
      <rPr>
        <vertAlign val="superscript"/>
        <sz val="8"/>
        <color rgb="FF000000"/>
        <rFont val="Calibri"/>
        <family val="2"/>
      </rPr>
      <t>3</t>
    </r>
  </si>
  <si>
    <t>Effective interest rate</t>
  </si>
  <si>
    <t>9.6%-10.4%</t>
  </si>
  <si>
    <r>
      <t>Debt: Credit:</t>
    </r>
    <r>
      <rPr>
        <sz val="8"/>
        <color rgb="FF000000"/>
        <rFont val="Calibri"/>
        <family val="2"/>
      </rPr>
      <t xml:space="preserve"> Liquid Funds</t>
    </r>
  </si>
  <si>
    <r>
      <t xml:space="preserve">Debt: Credit: </t>
    </r>
    <r>
      <rPr>
        <sz val="8"/>
        <color rgb="FF000000"/>
        <rFont val="Calibri"/>
        <family val="2"/>
      </rPr>
      <t>Subordinated notes of CLO vehicles</t>
    </r>
  </si>
  <si>
    <t>Third-party valuation: Discounted cash flow</t>
  </si>
  <si>
    <t>6.5% - 51.0%</t>
  </si>
  <si>
    <t>Default Rate</t>
  </si>
  <si>
    <r>
      <t>Upside case</t>
    </r>
    <r>
      <rPr>
        <vertAlign val="superscript"/>
        <sz val="8"/>
        <color rgb="FF000000"/>
        <rFont val="Calibri"/>
        <family val="2"/>
      </rPr>
      <t>4</t>
    </r>
  </si>
  <si>
    <r>
      <t>Downside case</t>
    </r>
    <r>
      <rPr>
        <vertAlign val="superscript"/>
        <sz val="8"/>
        <color rgb="FF000000"/>
        <rFont val="Calibri"/>
        <family val="2"/>
      </rPr>
      <t>4</t>
    </r>
  </si>
  <si>
    <t>Prepayment rate %</t>
  </si>
  <si>
    <t>15.0%-20.0%</t>
  </si>
  <si>
    <t>Recovery rate %</t>
  </si>
  <si>
    <t>Reinvestment price</t>
  </si>
  <si>
    <t>99.0%-99.5%</t>
  </si>
  <si>
    <t>Seed Investments</t>
  </si>
  <si>
    <t>Third-party valuation / funding round value</t>
  </si>
  <si>
    <t>Total assets</t>
  </si>
  <si>
    <t>Level 1 &amp; Level 2 Assets</t>
  </si>
  <si>
    <t>Total Investments</t>
  </si>
  <si>
    <t>1. The primary valuation technique is selected with reference to the type of underlying investment, whether this is held by the Group through a co-investment with its managed funds or through a direct investment.</t>
  </si>
  <si>
    <t>2. Where both discounted cash flow (“DCF”) and market comparable companies’ valuation techniques are performed, the valuation models are calibrated, and an earnings multiple is implied by the DCF valuation.  Where this methodology is applied, the sensitivity has  been applied to the implied earnings multiple, using the market comparable companies’ valuation technique.</t>
  </si>
  <si>
    <t>3. Investments in the following strategies are sensitised using the actual or implied earnings multiple to provide a consistent and comparable basis for this analysis: Corporate Investments, US Mid-Market, North America Credit Partners.</t>
  </si>
  <si>
    <t xml:space="preserve">4. The sensitivity analysis is performed on the entire portfolio of subordinated notes of CLO vehicles that the Group has invested in with total value of £245.8m (2025: £214.9m). This value includes investments in CLOs that are not consolidated £6.9m (2025: £7.7m) and investments in CLOs which are consolidated £238.9m (2025: £207.2m). The default rate applied was set at 2.0% until maturity, across the entire portfolio. The upside case is based on the default rate being lowered to 1.0% to maturity, keeping all other parameters consistent .The downside case is based on the default rate being increased to 3.0% to maturity, keeping all other parameters consistent. </t>
  </si>
  <si>
    <t>Disclaimer</t>
  </si>
  <si>
    <t>The materials being provided to you are intended only for informational purposes and convenient reference and may not be relied upon for any purpose. This information is not intended to provide, and should not be relied upon, for accounting, legal, tax advice or investment recommendations although information has been obtained from and is based upon sources that Intermediate Capital Group plc (“ICG plc") considers reliable, we do not guarantee its accuracy and it may be incomplete or condensed. All opinions, projections and estimates constitute the judgment of ICG plc as of the date of the materials and are subject to change without notice. ICG plc disclaims and hereby excludes _x000B_all liability and therefore accepts no responsibility for any loss (whether direct or indirect) arising for any action taken or not taken by anyone using the information contained therein. These materials are not intended as an offer or solicitation with respect to the purchase or sale of any security or investment interest and may not be relied upon in evaluating the merits of investing in any investment interests. These materials are not intended for distribution to, or use by any person or entity in any jurisdiction or country where such distribution or use would be contrary to local law or regulation. Neither ICG plc or any of its affiliates makes any representation or warranty, express or implied as to the accuracy or completeness of the information contained herein, and nothing contained herein shall be relied upon as a promise or representation whether as to past or future performance. 
These materials (including their contents) are confidential, being for use only by the persons to whom they are issued. Distribution of these materials to any person other _x000B_than the person to whom this information was originally delivered and to such person’s advisors is unauthorised and any reproduction of these materials, in whole or in part, or the disclosure of any of their contents, without the prior consent of ICG plc or its affiliates is prohibited. This communication is limited to and directed to those persons invited to the presentation. It is therefore only directed at professional clients, as defined by the financial conduct authority. Any other persons should not seek to rely upon the information contained herein. Collective investment schemes referred to herein are not regulated for the purposes of the UK’s financial services and markets act 2000 _x000B_and are not available to members of the general public. ICG plc is authorised and regulated in the united kingdom by the financial conduct authority. 
These materials are not for publication, release or distribution in and may not be taken or transmitted into the united states of America, Canada, Japan, South Africa or Australia and may not be copied, forwarded, distributed or transmitted in or into the united states of America, Canada, Japan or Australia or any other jurisdiction where _x000B_to do so would be unlawful. The distribution of these materials in any other jurisdictions may be restricted by law and persons into whose possession these materials come should inform themselves about, and observe any such restrictions. Any failure to comply with such restrictions may constitute a violation of the laws of the United States, Canada, Japan or Australia or any other such jurisdiction. 
These materials do not and are not intended to constitute, and should not be construed as, an offer, inducement, invitation or commitment to purchase, subscribe to, _x000B_provide or sell any securities, services or products of ICG plc in any jurisdiction or to provide any recommendations for financial, securities, investment or other advice _x000B_or to take any decision. </t>
  </si>
  <si>
    <t>2 Contribution to AUM and third-party fee earning AUM as at 30 September 2025; 3 Includes elimination of CLO equity already held by ICG within fee-earning AUM.</t>
  </si>
  <si>
    <t>1 Drawn ICG balance sheet commitment at fair value as at 30 September 2025; the total number includes +$37m relating to US CLO 2014-3 $0.2m, US Senior Loan Fund $0.6m, ICG Loan Funding $17m and US Mezz $19m.</t>
  </si>
  <si>
    <t>1 At final close (or most recent close for those funds still in fundraising)</t>
  </si>
  <si>
    <t>5 Gross MOIC for SE &amp; LPS funds are levered.</t>
  </si>
  <si>
    <t>6 As at the latest available fund reports.</t>
  </si>
  <si>
    <t>5 As at the latest available fund reports.</t>
  </si>
  <si>
    <t>4 Contribution to AUM and third-party fee earning AUM as at 30 September 2025.</t>
  </si>
  <si>
    <t>3 Drawn ICG balance sheet commitment at fair value as at 30 September 2025 and balance sheet holdings relating to legacy funds (Real Estate Senior Debt Fund III: $1m).</t>
  </si>
  <si>
    <t>2 ICG plc Commitment.</t>
  </si>
  <si>
    <t>1 At final close (or most recent close for those funds still in fundraising).</t>
  </si>
  <si>
    <t>3 Drawn ICG balance sheet commitment at fair value as at 30 September 2025 and balance sheet holdings relating to legacy funds (Europe V: $40m and ICAP 2008: $18m).</t>
  </si>
  <si>
    <t>3 Drawn ICG balance sheet commitment at fair value as at 30 September 2025.</t>
  </si>
  <si>
    <t>2 Contribution to AUM and third-party fee-earning AUM as at 30 September 2025.</t>
  </si>
  <si>
    <t>1 Drawn ICG balance sheet commitment at fair value as at 30 September 2025.</t>
  </si>
  <si>
    <t>* From Direct Investment Funds.</t>
  </si>
  <si>
    <t>*** Structured Capital total includes Europe VII $0.1m and ICAP IV $0.1m.</t>
  </si>
  <si>
    <t>4 Contribution to third-party AUM and third-party fee earning AUM as at 30 September 2025 and includes legacy funds (Europe V: $139m, ICAP 2008: $64m).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</si>
</sst>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00_);_(* \(#,##0.00\);_(* &quot;-&quot;??_);_(@_)"/>
    <numFmt numFmtId="165" formatCode="_-* #,##0_-;\-* #,##0_-;_-* &quot;-&quot;??_-;_-@_-"/>
    <numFmt numFmtId="166" formatCode="0.00\x"/>
    <numFmt numFmtId="167" formatCode="#,##0;\(#,##0\);\-"/>
    <numFmt numFmtId="168" formatCode="#,##0.0"/>
    <numFmt numFmtId="169" formatCode="#0.0;\(#0.0\);#0.0;_(@_)"/>
    <numFmt numFmtId="170" formatCode="#0.0_)%;\(#0.0\)%;&quot;—&quot;_)\%;_(@_)"/>
    <numFmt numFmtId="171" formatCode="#0.0_)%;\(#0.0\)%;#0.0_)%;_(@_)"/>
    <numFmt numFmtId="172" formatCode="_(* #,##0_);_(* \(#,##0\);_(* &quot;-&quot;??_);_(@_)"/>
    <numFmt numFmtId="173" formatCode="dd\ mmmm\ yyyy"/>
    <numFmt numFmtId="174" formatCode="[$-409]d\-mmm\-yy;@"/>
    <numFmt numFmtId="175" formatCode="[$-409]mmm\-yy;@"/>
    <numFmt numFmtId="176" formatCode="#,##0_ ;[Red]\-#,##0\ "/>
    <numFmt numFmtId="177" formatCode="yyyy"/>
    <numFmt numFmtId="178" formatCode="0.0\x"/>
    <numFmt numFmtId="179" formatCode="0.0%"/>
    <numFmt numFmtId="180" formatCode="#,##0.0;\(#,##0.0\);\-"/>
    <numFmt numFmtId="181" formatCode="0.0&quot;x&quot;"/>
  </numFmts>
  <fonts count="72" x14ac:knownFonts="1">
    <font>
      <sz val="11"/>
      <color theme="1"/>
      <name val="Calibri"/>
      <family val="2"/>
      <scheme val="minor"/>
    </font>
    <font>
      <sz val="11"/>
      <color theme="1"/>
      <name val="Calibri"/>
      <family val="2"/>
      <scheme val="minor"/>
    </font>
    <font>
      <sz val="10"/>
      <color theme="1"/>
      <name val="Calibri"/>
      <family val="2"/>
      <scheme val="minor"/>
    </font>
    <font>
      <b/>
      <sz val="8"/>
      <color theme="0"/>
      <name val="Calibri"/>
      <family val="2"/>
      <scheme val="minor"/>
    </font>
    <font>
      <b/>
      <vertAlign val="superscript"/>
      <sz val="8"/>
      <color theme="0"/>
      <name val="Calibri"/>
      <family val="2"/>
      <scheme val="minor"/>
    </font>
    <font>
      <b/>
      <sz val="8"/>
      <color theme="4" tint="-0.499984740745262"/>
      <name val="Calibri"/>
      <family val="2"/>
      <scheme val="minor"/>
    </font>
    <font>
      <sz val="8"/>
      <color rgb="FF000000"/>
      <name val="Calibri"/>
      <family val="2"/>
      <scheme val="minor"/>
    </font>
    <font>
      <sz val="8"/>
      <color rgb="FF3397CF"/>
      <name val="Calibri"/>
      <family val="2"/>
      <scheme val="minor"/>
    </font>
    <font>
      <b/>
      <sz val="8"/>
      <color rgb="FF000000"/>
      <name val="Calibri"/>
      <family val="2"/>
      <scheme val="minor"/>
    </font>
    <font>
      <b/>
      <sz val="8"/>
      <color rgb="FF3397CF"/>
      <name val="Calibri"/>
      <family val="2"/>
      <scheme val="minor"/>
    </font>
    <font>
      <sz val="8"/>
      <color rgb="FF494949"/>
      <name val="Calibri"/>
      <family val="2"/>
      <scheme val="minor"/>
    </font>
    <font>
      <b/>
      <sz val="8"/>
      <color rgb="FFFFFFFF"/>
      <name val="Calibri"/>
      <family val="2"/>
      <scheme val="minor"/>
    </font>
    <font>
      <sz val="8"/>
      <color theme="1"/>
      <name val="Calibri"/>
      <family val="2"/>
      <scheme val="minor"/>
    </font>
    <font>
      <b/>
      <sz val="8"/>
      <color theme="1"/>
      <name val="Calibri"/>
      <family val="2"/>
      <scheme val="minor"/>
    </font>
    <font>
      <b/>
      <sz val="11"/>
      <color theme="6" tint="-0.499984740745262"/>
      <name val="Calibri"/>
      <family val="2"/>
      <scheme val="minor"/>
    </font>
    <font>
      <b/>
      <sz val="10"/>
      <color theme="6" tint="-0.499984740745262"/>
      <name val="Calibri"/>
      <family val="2"/>
      <scheme val="minor"/>
    </font>
    <font>
      <b/>
      <sz val="10"/>
      <color theme="0"/>
      <name val="Calibri"/>
      <family val="2"/>
      <scheme val="minor"/>
    </font>
    <font>
      <b/>
      <sz val="10"/>
      <color rgb="FF494949"/>
      <name val="Calibri"/>
      <family val="2"/>
      <scheme val="minor"/>
    </font>
    <font>
      <sz val="10"/>
      <color rgb="FF3397CF"/>
      <name val="Calibri"/>
      <family val="2"/>
      <scheme val="minor"/>
    </font>
    <font>
      <sz val="10"/>
      <name val="Calibri"/>
      <family val="2"/>
      <scheme val="minor"/>
    </font>
    <font>
      <sz val="10"/>
      <color rgb="FF000000"/>
      <name val="Calibri"/>
      <family val="2"/>
      <scheme val="minor"/>
    </font>
    <font>
      <b/>
      <sz val="10"/>
      <name val="Calibri"/>
      <family val="2"/>
      <scheme val="minor"/>
    </font>
    <font>
      <b/>
      <sz val="10"/>
      <color theme="1"/>
      <name val="Calibri"/>
      <family val="2"/>
      <scheme val="minor"/>
    </font>
    <font>
      <sz val="7"/>
      <color rgb="FF000000"/>
      <name val="Pembroke Light"/>
      <family val="3"/>
    </font>
    <font>
      <b/>
      <sz val="8"/>
      <color rgb="FF494949"/>
      <name val="Calibri"/>
      <family val="2"/>
      <scheme val="minor"/>
    </font>
    <font>
      <sz val="8"/>
      <name val="Calibri"/>
      <family val="2"/>
      <scheme val="minor"/>
    </font>
    <font>
      <b/>
      <sz val="8"/>
      <name val="Calibri"/>
      <family val="2"/>
      <scheme val="minor"/>
    </font>
    <font>
      <b/>
      <vertAlign val="superscript"/>
      <sz val="10"/>
      <color theme="0"/>
      <name val="Calibri"/>
      <family val="2"/>
      <scheme val="minor"/>
    </font>
    <font>
      <sz val="8"/>
      <color rgb="FF000000"/>
      <name val="Calibri Light"/>
      <family val="2"/>
      <scheme val="major"/>
    </font>
    <font>
      <sz val="8"/>
      <color theme="1"/>
      <name val="Calibri Light"/>
      <family val="2"/>
      <scheme val="major"/>
    </font>
    <font>
      <sz val="8"/>
      <color rgb="FF3397CF"/>
      <name val="Calibri Light"/>
      <family val="2"/>
      <scheme val="major"/>
    </font>
    <font>
      <sz val="10"/>
      <name val="Arial"/>
      <family val="2"/>
    </font>
    <font>
      <sz val="8"/>
      <color rgb="FF000000"/>
      <name val="Calibri"/>
      <family val="2"/>
    </font>
    <font>
      <vertAlign val="superscript"/>
      <sz val="8"/>
      <color rgb="FF000000"/>
      <name val="Calibri"/>
      <family val="2"/>
    </font>
    <font>
      <b/>
      <vertAlign val="superscript"/>
      <sz val="8"/>
      <color theme="0"/>
      <name val="Calibri"/>
      <family val="2"/>
    </font>
    <font>
      <b/>
      <sz val="8"/>
      <color theme="0"/>
      <name val="Calibri"/>
      <family val="2"/>
    </font>
    <font>
      <sz val="7.5"/>
      <color rgb="FF0094FF"/>
      <name val="Calibri"/>
      <family val="2"/>
    </font>
    <font>
      <sz val="8"/>
      <name val="Calibri Light"/>
      <family val="2"/>
      <scheme val="major"/>
    </font>
    <font>
      <sz val="9"/>
      <color rgb="FF000000"/>
      <name val="Calibri"/>
      <family val="2"/>
    </font>
    <font>
      <sz val="10"/>
      <name val="Arial"/>
      <family val="2"/>
    </font>
    <font>
      <b/>
      <sz val="9"/>
      <color rgb="FF000000"/>
      <name val="Calibri"/>
      <family val="2"/>
    </font>
    <font>
      <sz val="7"/>
      <color rgb="FF393636"/>
      <name val="Calibri"/>
      <family val="2"/>
    </font>
    <font>
      <sz val="16"/>
      <color rgb="FFFF0000"/>
      <name val="Calibri"/>
      <family val="2"/>
      <scheme val="minor"/>
    </font>
    <font>
      <sz val="10"/>
      <color rgb="FFFF0000"/>
      <name val="Calibri"/>
      <family val="2"/>
      <scheme val="minor"/>
    </font>
    <font>
      <b/>
      <sz val="14"/>
      <color theme="1"/>
      <name val="Calibri"/>
      <family val="2"/>
      <scheme val="minor"/>
    </font>
    <font>
      <sz val="9"/>
      <color theme="1"/>
      <name val="Calibri"/>
      <family val="2"/>
      <scheme val="minor"/>
    </font>
    <font>
      <u val="singleAccounting"/>
      <sz val="10"/>
      <color theme="1"/>
      <name val="Calibri"/>
      <family val="2"/>
      <scheme val="minor"/>
    </font>
    <font>
      <b/>
      <sz val="10"/>
      <color theme="4" tint="-0.499984740745262"/>
      <name val="Calibri"/>
      <family val="2"/>
      <scheme val="minor"/>
    </font>
    <font>
      <b/>
      <sz val="8"/>
      <color rgb="FF000000"/>
      <name val="Calibri"/>
      <family val="2"/>
    </font>
    <font>
      <b/>
      <sz val="11"/>
      <color theme="3"/>
      <name val="Calibri"/>
      <family val="2"/>
      <scheme val="minor"/>
    </font>
    <font>
      <b/>
      <sz val="48"/>
      <color theme="3"/>
      <name val="Calibri"/>
      <family val="2"/>
      <scheme val="minor"/>
    </font>
    <font>
      <b/>
      <sz val="11"/>
      <color theme="4"/>
      <name val="Calibri"/>
      <family val="2"/>
      <scheme val="minor"/>
    </font>
    <font>
      <b/>
      <sz val="14"/>
      <color theme="4"/>
      <name val="Calibri"/>
      <family val="2"/>
      <scheme val="minor"/>
    </font>
    <font>
      <b/>
      <i/>
      <sz val="11"/>
      <color theme="4"/>
      <name val="Calibri"/>
      <family val="2"/>
      <scheme val="minor"/>
    </font>
    <font>
      <b/>
      <sz val="28"/>
      <color theme="3"/>
      <name val="Calibri"/>
      <family val="2"/>
      <scheme val="minor"/>
    </font>
    <font>
      <b/>
      <sz val="11"/>
      <color theme="1"/>
      <name val="Calibri"/>
      <family val="2"/>
      <scheme val="minor"/>
    </font>
    <font>
      <b/>
      <sz val="8"/>
      <color rgb="FFFFFFFF"/>
      <name val="Calibri"/>
      <family val="2"/>
    </font>
    <font>
      <sz val="8"/>
      <name val="Calibri"/>
      <family val="2"/>
    </font>
    <font>
      <sz val="8"/>
      <color rgb="FF3397CF"/>
      <name val="Calibri"/>
      <family val="2"/>
    </font>
    <font>
      <b/>
      <sz val="8"/>
      <name val="Calibri"/>
      <family val="2"/>
    </font>
    <font>
      <b/>
      <sz val="8"/>
      <color rgb="FF3397CF"/>
      <name val="Calibri"/>
      <family val="2"/>
    </font>
    <font>
      <b/>
      <sz val="10"/>
      <color rgb="FF494949"/>
      <name val="Calibri"/>
      <family val="2"/>
    </font>
    <font>
      <b/>
      <sz val="8"/>
      <color rgb="FF494949"/>
      <name val="Calibri"/>
      <family val="2"/>
    </font>
    <font>
      <b/>
      <sz val="8"/>
      <color theme="5" tint="-0.499984740745262"/>
      <name val="Calibri"/>
      <family val="2"/>
      <scheme val="minor"/>
    </font>
    <font>
      <sz val="8"/>
      <color theme="5" tint="-0.499984740745262"/>
      <name val="Calibri"/>
      <family val="2"/>
      <scheme val="minor"/>
    </font>
    <font>
      <sz val="11"/>
      <color indexed="8"/>
      <name val="Calibri"/>
      <family val="2"/>
      <scheme val="minor"/>
    </font>
    <font>
      <sz val="8"/>
      <color indexed="8"/>
      <name val="Calibri"/>
      <family val="2"/>
      <scheme val="minor"/>
    </font>
    <font>
      <b/>
      <sz val="10"/>
      <color rgb="FF000000"/>
      <name val="Calibri"/>
      <family val="2"/>
      <scheme val="minor"/>
    </font>
    <font>
      <b/>
      <sz val="8"/>
      <color rgb="FFFF0000"/>
      <name val="Calibri Light"/>
      <family val="2"/>
      <scheme val="major"/>
    </font>
    <font>
      <b/>
      <sz val="8"/>
      <name val="Calibri Light"/>
      <family val="2"/>
      <scheme val="major"/>
    </font>
    <font>
      <sz val="8"/>
      <color rgb="FF0094FF"/>
      <name val="Calibri"/>
      <family val="2"/>
      <scheme val="minor"/>
    </font>
    <font>
      <sz val="11"/>
      <color theme="1"/>
      <name val="Calibri Light"/>
      <family val="2"/>
      <scheme val="major"/>
    </font>
  </fonts>
  <fills count="1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3A4BFB"/>
        <bgColor rgb="FF000000"/>
      </patternFill>
    </fill>
    <fill>
      <patternFill patternType="solid">
        <fgColor rgb="FFD9D9D9"/>
        <bgColor rgb="FF000000"/>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7"/>
        <bgColor indexed="64"/>
      </patternFill>
    </fill>
    <fill>
      <patternFill patternType="solid">
        <fgColor rgb="FF92D050"/>
        <bgColor indexed="64"/>
      </patternFill>
    </fill>
    <fill>
      <patternFill patternType="solid">
        <fgColor theme="3"/>
        <bgColor rgb="FF000000"/>
      </patternFill>
    </fill>
  </fills>
  <borders count="49">
    <border>
      <left/>
      <right/>
      <top/>
      <bottom/>
      <diagonal/>
    </border>
    <border>
      <left/>
      <right/>
      <top/>
      <bottom style="thin">
        <color theme="0" tint="-0.34998626667073579"/>
      </bottom>
      <diagonal/>
    </border>
    <border>
      <left/>
      <right/>
      <top/>
      <bottom style="thin">
        <color indexed="64"/>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499984740745262"/>
      </top>
      <bottom style="thin">
        <color theme="0" tint="-0.499984740745262"/>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499984740745262"/>
      </top>
      <bottom style="thin">
        <color theme="0" tint="-0.499984740745262"/>
      </bottom>
      <diagonal/>
    </border>
    <border>
      <left style="thin">
        <color theme="0" tint="-0.34998626667073579"/>
      </left>
      <right/>
      <top style="thin">
        <color theme="0" tint="-0.34998626667073579"/>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rgb="FFA6A6A6"/>
      </top>
      <bottom style="thin">
        <color rgb="FFA6A6A6"/>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tint="-0.34998626667073579"/>
      </bottom>
      <diagonal/>
    </border>
    <border>
      <left style="thin">
        <color theme="0"/>
      </left>
      <right/>
      <top/>
      <bottom style="thin">
        <color theme="0"/>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808080"/>
      </top>
      <bottom style="thin">
        <color rgb="FF808080"/>
      </bottom>
      <diagonal/>
    </border>
    <border>
      <left/>
      <right/>
      <top style="thin">
        <color rgb="FF808080"/>
      </top>
      <bottom style="thin">
        <color rgb="FF808080"/>
      </bottom>
      <diagonal/>
    </border>
    <border>
      <left/>
      <right style="thin">
        <color rgb="FFA6A6A6"/>
      </right>
      <top style="thin">
        <color rgb="FF808080"/>
      </top>
      <bottom style="thin">
        <color rgb="FF808080"/>
      </bottom>
      <diagonal/>
    </border>
    <border>
      <left/>
      <right style="thin">
        <color rgb="FFA6A6A6"/>
      </right>
      <top style="thin">
        <color rgb="FFA6A6A6"/>
      </top>
      <bottom style="thin">
        <color rgb="FFA6A6A6"/>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499984740745262"/>
      </top>
      <bottom/>
      <diagonal/>
    </border>
    <border>
      <left/>
      <right style="thin">
        <color theme="0" tint="-0.249977111117893"/>
      </right>
      <top style="thin">
        <color theme="0" tint="-0.499984740745262"/>
      </top>
      <bottom style="thin">
        <color theme="0" tint="-0.499984740745262"/>
      </bottom>
      <diagonal/>
    </border>
    <border>
      <left/>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style="thin">
        <color rgb="FFFFFFFF"/>
      </top>
      <bottom style="thin">
        <color theme="0" tint="-0.249977111117893"/>
      </bottom>
      <diagonal/>
    </border>
    <border>
      <left/>
      <right/>
      <top style="thin">
        <color theme="0" tint="-0.249977111117893"/>
      </top>
      <bottom style="thin">
        <color theme="0"/>
      </bottom>
      <diagonal/>
    </border>
    <border>
      <left/>
      <right style="thin">
        <color theme="0" tint="-0.34998626667073579"/>
      </right>
      <top style="thin">
        <color theme="0" tint="-0.249977111117893"/>
      </top>
      <bottom style="thin">
        <color theme="0"/>
      </bottom>
      <diagonal/>
    </border>
    <border>
      <left style="thin">
        <color rgb="FFFFFFFF"/>
      </left>
      <right/>
      <top style="thin">
        <color theme="0" tint="-0.249977111117893"/>
      </top>
      <bottom style="thin">
        <color rgb="FFFFFFFF"/>
      </bottom>
      <diagonal/>
    </border>
    <border>
      <left/>
      <right style="thin">
        <color rgb="FFFFFFFF"/>
      </right>
      <top style="thin">
        <color theme="0" tint="-0.249977111117893"/>
      </top>
      <bottom style="thin">
        <color rgb="FFFFFFFF"/>
      </bottom>
      <diagonal/>
    </border>
    <border>
      <left/>
      <right/>
      <top style="thin">
        <color theme="0" tint="-0.249977111117893"/>
      </top>
      <bottom style="thin">
        <color rgb="FFFFFFFF"/>
      </bottom>
      <diagonal/>
    </border>
  </borders>
  <cellStyleXfs count="21">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31" fillId="0" borderId="0"/>
    <xf numFmtId="0" fontId="38" fillId="0" borderId="0" applyBorder="0">
      <alignment horizontal="left" wrapText="1"/>
    </xf>
    <xf numFmtId="0" fontId="39" fillId="0" borderId="0"/>
    <xf numFmtId="0" fontId="38" fillId="0" borderId="0" applyBorder="0">
      <alignment wrapText="1"/>
    </xf>
    <xf numFmtId="0" fontId="40" fillId="0" borderId="0" applyBorder="0">
      <alignment horizontal="left" wrapText="1"/>
    </xf>
    <xf numFmtId="0" fontId="41" fillId="0" borderId="0" applyBorder="0">
      <alignment wrapText="1"/>
    </xf>
    <xf numFmtId="43" fontId="1" fillId="0" borderId="0" applyFont="0" applyFill="0" applyBorder="0" applyAlignment="0" applyProtection="0"/>
    <xf numFmtId="43" fontId="1" fillId="0" borderId="0" applyFont="0" applyFill="0" applyBorder="0" applyAlignment="0" applyProtection="0"/>
    <xf numFmtId="0" fontId="31" fillId="0" borderId="0"/>
    <xf numFmtId="0" fontId="65" fillId="0" borderId="0"/>
    <xf numFmtId="43" fontId="1" fillId="0" borderId="0" applyFont="0" applyFill="0" applyBorder="0" applyAlignment="0" applyProtection="0"/>
    <xf numFmtId="0" fontId="31" fillId="0" borderId="0"/>
    <xf numFmtId="43" fontId="1" fillId="0" borderId="0" applyFont="0" applyFill="0" applyBorder="0" applyAlignment="0" applyProtection="0"/>
    <xf numFmtId="43" fontId="1" fillId="0" borderId="0" applyFont="0" applyFill="0" applyBorder="0" applyAlignment="0" applyProtection="0"/>
  </cellStyleXfs>
  <cellXfs count="468">
    <xf numFmtId="0" fontId="0" fillId="0" borderId="0" xfId="0"/>
    <xf numFmtId="0" fontId="2" fillId="0" borderId="0" xfId="0" applyFont="1"/>
    <xf numFmtId="0" fontId="12" fillId="0" borderId="0" xfId="0" applyFont="1"/>
    <xf numFmtId="0" fontId="15" fillId="0" borderId="0" xfId="0" applyFont="1" applyAlignment="1">
      <alignment vertical="center"/>
    </xf>
    <xf numFmtId="167" fontId="2" fillId="0" borderId="0" xfId="0" applyNumberFormat="1" applyFont="1"/>
    <xf numFmtId="0" fontId="25" fillId="0" borderId="1" xfId="0" applyFont="1" applyBorder="1" applyAlignment="1">
      <alignment horizontal="right" vertical="center" wrapText="1" readingOrder="1"/>
    </xf>
    <xf numFmtId="165" fontId="25" fillId="0" borderId="1" xfId="1" applyNumberFormat="1" applyFont="1" applyBorder="1" applyAlignment="1">
      <alignment horizontal="right" vertical="center" wrapText="1" readingOrder="1"/>
    </xf>
    <xf numFmtId="0" fontId="26" fillId="0" borderId="1" xfId="0" applyFont="1" applyBorder="1" applyAlignment="1">
      <alignment horizontal="right" vertical="center" wrapText="1" readingOrder="1"/>
    </xf>
    <xf numFmtId="165" fontId="26" fillId="0" borderId="1" xfId="1" applyNumberFormat="1" applyFont="1" applyBorder="1" applyAlignment="1">
      <alignment horizontal="right" vertical="center" wrapText="1" readingOrder="1"/>
    </xf>
    <xf numFmtId="0" fontId="26" fillId="0" borderId="5" xfId="0" applyFont="1" applyBorder="1" applyAlignment="1">
      <alignment horizontal="right" vertical="center" wrapText="1" readingOrder="1"/>
    </xf>
    <xf numFmtId="167" fontId="25" fillId="0" borderId="7" xfId="0" applyNumberFormat="1" applyFont="1" applyBorder="1"/>
    <xf numFmtId="0" fontId="25" fillId="0" borderId="5" xfId="0" applyFont="1" applyBorder="1" applyAlignment="1">
      <alignment horizontal="right" vertical="center" wrapText="1" readingOrder="1"/>
    </xf>
    <xf numFmtId="0" fontId="26" fillId="0" borderId="7" xfId="0" applyFont="1" applyBorder="1" applyAlignment="1">
      <alignment horizontal="left" vertical="center" readingOrder="1"/>
    </xf>
    <xf numFmtId="167" fontId="25" fillId="0" borderId="12" xfId="0" applyNumberFormat="1" applyFont="1" applyBorder="1"/>
    <xf numFmtId="167" fontId="26" fillId="0" borderId="12" xfId="0" applyNumberFormat="1" applyFont="1" applyBorder="1"/>
    <xf numFmtId="168" fontId="36" fillId="0" borderId="0" xfId="7" applyNumberFormat="1" applyFont="1" applyAlignment="1">
      <alignment horizontal="right" vertical="top"/>
    </xf>
    <xf numFmtId="0" fontId="2" fillId="0" borderId="0" xfId="0" applyFont="1" applyAlignment="1">
      <alignment vertical="top"/>
    </xf>
    <xf numFmtId="0" fontId="2" fillId="0" borderId="0" xfId="0" applyFont="1" applyAlignment="1">
      <alignment horizontal="right" vertical="top"/>
    </xf>
    <xf numFmtId="0" fontId="25" fillId="0" borderId="5" xfId="0" applyFont="1" applyBorder="1" applyAlignment="1">
      <alignment horizontal="right" vertical="top" wrapText="1"/>
    </xf>
    <xf numFmtId="167" fontId="25" fillId="0" borderId="7" xfId="0" applyNumberFormat="1" applyFont="1" applyBorder="1" applyAlignment="1">
      <alignment vertical="top"/>
    </xf>
    <xf numFmtId="0" fontId="6" fillId="0" borderId="5" xfId="0" applyFont="1" applyBorder="1" applyAlignment="1">
      <alignment horizontal="right" vertical="top" wrapText="1" readingOrder="1"/>
    </xf>
    <xf numFmtId="17" fontId="6" fillId="0" borderId="5" xfId="0" applyNumberFormat="1" applyFont="1" applyBorder="1" applyAlignment="1">
      <alignment horizontal="right" vertical="top" wrapText="1" readingOrder="1"/>
    </xf>
    <xf numFmtId="0" fontId="8" fillId="2" borderId="7" xfId="0" applyFont="1" applyFill="1" applyBorder="1" applyAlignment="1">
      <alignment horizontal="left" vertical="top" readingOrder="1"/>
    </xf>
    <xf numFmtId="167" fontId="13" fillId="2" borderId="5" xfId="1" applyNumberFormat="1" applyFont="1" applyFill="1" applyBorder="1" applyAlignment="1">
      <alignment horizontal="right" vertical="top" wrapText="1" readingOrder="1"/>
    </xf>
    <xf numFmtId="0" fontId="26" fillId="2" borderId="5" xfId="0" applyFont="1" applyFill="1" applyBorder="1" applyAlignment="1">
      <alignment horizontal="right" vertical="top" wrapText="1"/>
    </xf>
    <xf numFmtId="0" fontId="5" fillId="0" borderId="7" xfId="0" applyFont="1" applyBorder="1" applyAlignment="1">
      <alignment vertical="top" readingOrder="1"/>
    </xf>
    <xf numFmtId="0" fontId="37" fillId="0" borderId="0" xfId="0" applyFont="1" applyAlignment="1">
      <alignment horizontal="left" vertical="top" readingOrder="1"/>
    </xf>
    <xf numFmtId="0" fontId="29" fillId="0" borderId="0" xfId="0" applyFont="1" applyAlignment="1">
      <alignment vertical="top"/>
    </xf>
    <xf numFmtId="167" fontId="28" fillId="0" borderId="0" xfId="1" applyNumberFormat="1" applyFont="1" applyBorder="1" applyAlignment="1">
      <alignment horizontal="right" vertical="top" wrapText="1" readingOrder="1"/>
    </xf>
    <xf numFmtId="167" fontId="30" fillId="0" borderId="0" xfId="1" applyNumberFormat="1" applyFont="1" applyBorder="1" applyAlignment="1">
      <alignment horizontal="right" vertical="top" wrapText="1" readingOrder="1"/>
    </xf>
    <xf numFmtId="167" fontId="20" fillId="0" borderId="0" xfId="1" applyNumberFormat="1" applyFont="1" applyBorder="1" applyAlignment="1">
      <alignment horizontal="right" vertical="top" wrapText="1" readingOrder="1"/>
    </xf>
    <xf numFmtId="167" fontId="18" fillId="0" borderId="0" xfId="1" applyNumberFormat="1" applyFont="1" applyBorder="1" applyAlignment="1">
      <alignment horizontal="right" vertical="top" wrapText="1" readingOrder="1"/>
    </xf>
    <xf numFmtId="165" fontId="2" fillId="0" borderId="0" xfId="0" applyNumberFormat="1" applyFont="1" applyAlignment="1">
      <alignment vertical="top"/>
    </xf>
    <xf numFmtId="165" fontId="2" fillId="0" borderId="0" xfId="1" applyNumberFormat="1" applyFont="1" applyAlignment="1">
      <alignment vertical="top"/>
    </xf>
    <xf numFmtId="165" fontId="25" fillId="0" borderId="5" xfId="1" applyNumberFormat="1" applyFont="1" applyBorder="1" applyAlignment="1">
      <alignment horizontal="right" vertical="top" wrapText="1"/>
    </xf>
    <xf numFmtId="0" fontId="23" fillId="0" borderId="0" xfId="0" applyFont="1" applyAlignment="1">
      <alignment horizontal="left" vertical="top" readingOrder="1"/>
    </xf>
    <xf numFmtId="0" fontId="19" fillId="0" borderId="0" xfId="0" applyFont="1" applyAlignment="1">
      <alignment horizontal="right" vertical="top" wrapText="1"/>
    </xf>
    <xf numFmtId="0" fontId="0" fillId="0" borderId="0" xfId="0" applyAlignment="1">
      <alignment vertical="top"/>
    </xf>
    <xf numFmtId="0" fontId="25" fillId="0" borderId="5" xfId="0" applyFont="1" applyBorder="1" applyAlignment="1">
      <alignment horizontal="center" vertical="top" wrapText="1"/>
    </xf>
    <xf numFmtId="0" fontId="6" fillId="0" borderId="5" xfId="4" applyFont="1" applyBorder="1" applyAlignment="1">
      <alignment horizontal="right" vertical="top" wrapText="1" readingOrder="1"/>
    </xf>
    <xf numFmtId="17" fontId="6" fillId="0" borderId="5" xfId="4" applyNumberFormat="1" applyFont="1" applyBorder="1" applyAlignment="1">
      <alignment horizontal="right" vertical="top" wrapText="1" readingOrder="1"/>
    </xf>
    <xf numFmtId="0" fontId="10" fillId="0" borderId="0" xfId="0" applyFont="1" applyAlignment="1">
      <alignment vertical="top" wrapText="1" readingOrder="1"/>
    </xf>
    <xf numFmtId="0" fontId="25" fillId="0" borderId="0" xfId="0" applyFont="1" applyAlignment="1">
      <alignment horizontal="right" vertical="top" wrapText="1"/>
    </xf>
    <xf numFmtId="165" fontId="7" fillId="0" borderId="0" xfId="1" applyNumberFormat="1" applyFont="1" applyBorder="1" applyAlignment="1">
      <alignment horizontal="right" vertical="top" wrapText="1" readingOrder="1"/>
    </xf>
    <xf numFmtId="167" fontId="0" fillId="0" borderId="0" xfId="0" applyNumberFormat="1" applyAlignment="1">
      <alignment vertical="top"/>
    </xf>
    <xf numFmtId="0" fontId="26" fillId="2" borderId="7" xfId="0" applyFont="1" applyFill="1" applyBorder="1" applyAlignment="1">
      <alignment horizontal="left" vertical="top" readingOrder="1"/>
    </xf>
    <xf numFmtId="0" fontId="21" fillId="2" borderId="5" xfId="0" applyFont="1" applyFill="1" applyBorder="1" applyAlignment="1">
      <alignment horizontal="right" vertical="top" wrapText="1"/>
    </xf>
    <xf numFmtId="0" fontId="21" fillId="2" borderId="9" xfId="0" applyFont="1" applyFill="1" applyBorder="1" applyAlignment="1">
      <alignment horizontal="right" vertical="top" wrapText="1"/>
    </xf>
    <xf numFmtId="0" fontId="42" fillId="0" borderId="0" xfId="0" applyFont="1" applyAlignment="1">
      <alignment vertical="top"/>
    </xf>
    <xf numFmtId="0" fontId="41" fillId="0" borderId="0" xfId="12" applyAlignment="1">
      <alignment vertical="top"/>
    </xf>
    <xf numFmtId="167" fontId="6" fillId="0" borderId="5" xfId="1" applyNumberFormat="1" applyFont="1" applyFill="1" applyBorder="1" applyAlignment="1">
      <alignment horizontal="right" vertical="top" wrapText="1" readingOrder="1"/>
    </xf>
    <xf numFmtId="17" fontId="6" fillId="0" borderId="5" xfId="1" applyNumberFormat="1" applyFont="1" applyFill="1" applyBorder="1" applyAlignment="1">
      <alignment horizontal="right" vertical="top" wrapText="1" readingOrder="1"/>
    </xf>
    <xf numFmtId="166" fontId="26" fillId="0" borderId="5" xfId="6" applyNumberFormat="1" applyFont="1" applyFill="1" applyBorder="1" applyAlignment="1">
      <alignment horizontal="right" vertical="top" wrapText="1" readingOrder="1"/>
    </xf>
    <xf numFmtId="166" fontId="25" fillId="0" borderId="5" xfId="6" applyNumberFormat="1" applyFont="1" applyFill="1" applyBorder="1" applyAlignment="1">
      <alignment horizontal="right" vertical="top" wrapText="1" readingOrder="1"/>
    </xf>
    <xf numFmtId="172" fontId="6" fillId="0" borderId="5" xfId="1" applyNumberFormat="1" applyFont="1" applyFill="1" applyBorder="1" applyAlignment="1">
      <alignment horizontal="right" vertical="top" wrapText="1" readingOrder="1"/>
    </xf>
    <xf numFmtId="167" fontId="26" fillId="0" borderId="7" xfId="0" applyNumberFormat="1" applyFont="1" applyBorder="1"/>
    <xf numFmtId="3" fontId="26" fillId="2" borderId="5" xfId="0" applyNumberFormat="1" applyFont="1" applyFill="1" applyBorder="1" applyAlignment="1">
      <alignment horizontal="right" vertical="top" wrapText="1" readingOrder="1"/>
    </xf>
    <xf numFmtId="0" fontId="44" fillId="0" borderId="0" xfId="0" applyFont="1"/>
    <xf numFmtId="173" fontId="0" fillId="0" borderId="0" xfId="0" applyNumberFormat="1" applyAlignment="1">
      <alignment horizontal="left"/>
    </xf>
    <xf numFmtId="0" fontId="0" fillId="0" borderId="2" xfId="0" applyBorder="1"/>
    <xf numFmtId="0" fontId="45" fillId="0" borderId="0" xfId="0" applyFont="1"/>
    <xf numFmtId="0" fontId="2" fillId="0" borderId="0" xfId="0" applyFont="1" applyAlignment="1">
      <alignment horizontal="center"/>
    </xf>
    <xf numFmtId="174" fontId="2" fillId="0" borderId="0" xfId="0" applyNumberFormat="1" applyFont="1"/>
    <xf numFmtId="174" fontId="46" fillId="0" borderId="0" xfId="0" applyNumberFormat="1" applyFont="1" applyAlignment="1">
      <alignment horizontal="center"/>
    </xf>
    <xf numFmtId="174" fontId="46" fillId="0" borderId="0" xfId="0" applyNumberFormat="1" applyFont="1"/>
    <xf numFmtId="175" fontId="47" fillId="0" borderId="17" xfId="0" applyNumberFormat="1" applyFont="1" applyBorder="1" applyAlignment="1">
      <alignment horizontal="center" vertical="top" readingOrder="1"/>
    </xf>
    <xf numFmtId="0" fontId="2" fillId="0" borderId="17" xfId="0" applyFont="1" applyBorder="1"/>
    <xf numFmtId="9" fontId="19" fillId="0" borderId="18" xfId="2" applyFont="1" applyBorder="1" applyAlignment="1">
      <alignment horizontal="right" vertical="center" wrapText="1" readingOrder="1"/>
    </xf>
    <xf numFmtId="9" fontId="19" fillId="0" borderId="18" xfId="2" applyFont="1" applyFill="1" applyBorder="1" applyAlignment="1">
      <alignment horizontal="right" vertical="top" wrapText="1" readingOrder="1"/>
    </xf>
    <xf numFmtId="9" fontId="19" fillId="0" borderId="18" xfId="2" applyFont="1" applyFill="1" applyBorder="1" applyAlignment="1">
      <alignment horizontal="right" vertical="center" wrapText="1" readingOrder="1"/>
    </xf>
    <xf numFmtId="9" fontId="19" fillId="0" borderId="19" xfId="2" applyFont="1" applyFill="1" applyBorder="1" applyAlignment="1">
      <alignment horizontal="right" vertical="center" wrapText="1" readingOrder="1"/>
    </xf>
    <xf numFmtId="164" fontId="25" fillId="0" borderId="5" xfId="1" applyFont="1" applyFill="1" applyBorder="1" applyAlignment="1">
      <alignment horizontal="right" vertical="top" wrapText="1" readingOrder="1"/>
    </xf>
    <xf numFmtId="0" fontId="0" fillId="0" borderId="0" xfId="0" applyAlignment="1">
      <alignment vertical="center" wrapText="1"/>
    </xf>
    <xf numFmtId="176" fontId="0" fillId="0" borderId="0" xfId="0" applyNumberFormat="1" applyAlignment="1">
      <alignment vertical="center" wrapText="1"/>
    </xf>
    <xf numFmtId="0" fontId="5" fillId="0" borderId="5" xfId="0" applyFont="1" applyBorder="1" applyAlignment="1">
      <alignment vertical="top" readingOrder="1"/>
    </xf>
    <xf numFmtId="0" fontId="6" fillId="0" borderId="5" xfId="0" applyFont="1" applyBorder="1" applyAlignment="1">
      <alignment vertical="top" readingOrder="1"/>
    </xf>
    <xf numFmtId="3" fontId="25" fillId="0" borderId="5" xfId="1" applyNumberFormat="1" applyFont="1" applyFill="1" applyBorder="1" applyAlignment="1">
      <alignment horizontal="right" vertical="top" wrapText="1" readingOrder="1"/>
    </xf>
    <xf numFmtId="3" fontId="9" fillId="2" borderId="5" xfId="6" applyNumberFormat="1" applyFont="1" applyFill="1" applyBorder="1" applyAlignment="1">
      <alignment horizontal="right" vertical="top" wrapText="1" readingOrder="1"/>
    </xf>
    <xf numFmtId="3" fontId="25" fillId="0" borderId="5" xfId="0" applyNumberFormat="1" applyFont="1" applyBorder="1" applyAlignment="1">
      <alignment horizontal="right" vertical="top" wrapText="1"/>
    </xf>
    <xf numFmtId="0" fontId="26" fillId="2" borderId="6" xfId="0" applyFont="1" applyFill="1" applyBorder="1" applyAlignment="1">
      <alignment horizontal="right" vertical="top" wrapText="1"/>
    </xf>
    <xf numFmtId="0" fontId="26" fillId="2" borderId="8" xfId="0" applyFont="1" applyFill="1" applyBorder="1" applyAlignment="1">
      <alignment horizontal="right" vertical="top" wrapText="1"/>
    </xf>
    <xf numFmtId="177" fontId="47" fillId="0" borderId="18" xfId="0" applyNumberFormat="1" applyFont="1" applyBorder="1" applyAlignment="1">
      <alignment horizontal="center" vertical="top" readingOrder="1"/>
    </xf>
    <xf numFmtId="0" fontId="47" fillId="0" borderId="18" xfId="0" applyFont="1" applyBorder="1" applyAlignment="1">
      <alignment horizontal="center" vertical="top" readingOrder="1"/>
    </xf>
    <xf numFmtId="3" fontId="0" fillId="0" borderId="0" xfId="0" applyNumberFormat="1" applyAlignment="1">
      <alignment vertical="top"/>
    </xf>
    <xf numFmtId="17" fontId="20" fillId="0" borderId="5" xfId="0" applyNumberFormat="1" applyFont="1" applyBorder="1" applyAlignment="1">
      <alignment horizontal="center" vertical="top" wrapText="1" readingOrder="1"/>
    </xf>
    <xf numFmtId="0" fontId="50" fillId="0" borderId="0" xfId="0" applyFont="1" applyAlignment="1">
      <alignment horizontal="left"/>
    </xf>
    <xf numFmtId="0" fontId="51" fillId="0" borderId="0" xfId="0" applyFont="1"/>
    <xf numFmtId="0" fontId="52" fillId="0" borderId="0" xfId="0" applyFont="1"/>
    <xf numFmtId="0" fontId="54" fillId="0" borderId="0" xfId="0" applyFont="1" applyAlignment="1">
      <alignment horizontal="left"/>
    </xf>
    <xf numFmtId="0" fontId="3" fillId="8" borderId="0" xfId="0" applyFont="1" applyFill="1" applyAlignment="1">
      <alignment horizontal="left" vertical="center" wrapText="1" indent="2" readingOrder="1"/>
    </xf>
    <xf numFmtId="0" fontId="49" fillId="0" borderId="0" xfId="0" applyFont="1" applyAlignment="1">
      <alignment vertical="center"/>
    </xf>
    <xf numFmtId="0" fontId="11" fillId="8" borderId="12" xfId="0" applyFont="1" applyFill="1" applyBorder="1" applyAlignment="1">
      <alignment horizontal="left" vertical="center" wrapText="1" readingOrder="1"/>
    </xf>
    <xf numFmtId="0" fontId="24" fillId="8" borderId="1" xfId="0" applyFont="1" applyFill="1" applyBorder="1" applyAlignment="1">
      <alignment horizontal="right" vertical="center" wrapText="1" readingOrder="1"/>
    </xf>
    <xf numFmtId="167" fontId="24" fillId="8" borderId="1" xfId="0" applyNumberFormat="1" applyFont="1" applyFill="1" applyBorder="1" applyAlignment="1">
      <alignment horizontal="right" vertical="center" wrapText="1" readingOrder="1"/>
    </xf>
    <xf numFmtId="167" fontId="11" fillId="8" borderId="13" xfId="0" applyNumberFormat="1" applyFont="1" applyFill="1" applyBorder="1" applyAlignment="1">
      <alignment horizontal="right" vertical="center" wrapText="1" readingOrder="1"/>
    </xf>
    <xf numFmtId="0" fontId="3" fillId="8" borderId="0" xfId="0" applyFont="1" applyFill="1" applyAlignment="1">
      <alignment horizontal="left" vertical="top" wrapText="1" readingOrder="1"/>
    </xf>
    <xf numFmtId="0" fontId="3" fillId="8" borderId="0" xfId="0" applyFont="1" applyFill="1" applyAlignment="1">
      <alignment horizontal="center" vertical="top" wrapText="1" readingOrder="1"/>
    </xf>
    <xf numFmtId="0" fontId="3" fillId="8" borderId="0" xfId="0" applyFont="1" applyFill="1" applyAlignment="1">
      <alignment horizontal="right" vertical="top" wrapText="1" readingOrder="1"/>
    </xf>
    <xf numFmtId="0" fontId="11" fillId="8" borderId="7" xfId="0" applyFont="1" applyFill="1" applyBorder="1" applyAlignment="1">
      <alignment vertical="top" readingOrder="1"/>
    </xf>
    <xf numFmtId="0" fontId="11" fillId="8" borderId="5" xfId="0" applyFont="1" applyFill="1" applyBorder="1" applyAlignment="1">
      <alignment vertical="top" readingOrder="1"/>
    </xf>
    <xf numFmtId="0" fontId="25" fillId="8" borderId="5" xfId="0" applyFont="1" applyFill="1" applyBorder="1" applyAlignment="1">
      <alignment horizontal="right" vertical="top" wrapText="1"/>
    </xf>
    <xf numFmtId="3" fontId="3" fillId="8" borderId="3" xfId="1" applyNumberFormat="1" applyFont="1" applyFill="1" applyBorder="1" applyAlignment="1">
      <alignment horizontal="right" vertical="top" wrapText="1" readingOrder="1"/>
    </xf>
    <xf numFmtId="0" fontId="49" fillId="0" borderId="0" xfId="0" applyFont="1" applyAlignment="1">
      <alignment vertical="top"/>
    </xf>
    <xf numFmtId="0" fontId="3" fillId="8" borderId="14" xfId="0" applyFont="1" applyFill="1" applyBorder="1" applyAlignment="1">
      <alignment horizontal="right" vertical="top" wrapText="1" readingOrder="1"/>
    </xf>
    <xf numFmtId="15" fontId="3" fillId="8" borderId="0" xfId="0" applyNumberFormat="1" applyFont="1" applyFill="1" applyAlignment="1">
      <alignment horizontal="right" vertical="top" wrapText="1" readingOrder="1"/>
    </xf>
    <xf numFmtId="0" fontId="3" fillId="8" borderId="12" xfId="0" applyFont="1" applyFill="1" applyBorder="1" applyAlignment="1">
      <alignment horizontal="left" vertical="top" wrapText="1" readingOrder="1"/>
    </xf>
    <xf numFmtId="0" fontId="11" fillId="8" borderId="7" xfId="0" applyFont="1" applyFill="1" applyBorder="1" applyAlignment="1">
      <alignment vertical="top" wrapText="1" readingOrder="1"/>
    </xf>
    <xf numFmtId="3" fontId="11" fillId="8" borderId="5" xfId="0" applyNumberFormat="1" applyFont="1" applyFill="1" applyBorder="1" applyAlignment="1">
      <alignment vertical="top" wrapText="1" readingOrder="1"/>
    </xf>
    <xf numFmtId="0" fontId="11" fillId="8" borderId="5" xfId="0" applyFont="1" applyFill="1" applyBorder="1" applyAlignment="1">
      <alignment vertical="top" wrapText="1" readingOrder="1"/>
    </xf>
    <xf numFmtId="0" fontId="25" fillId="8" borderId="9" xfId="0" applyFont="1" applyFill="1" applyBorder="1" applyAlignment="1">
      <alignment horizontal="right" vertical="top" wrapText="1"/>
    </xf>
    <xf numFmtId="17" fontId="20" fillId="0" borderId="6" xfId="0" applyNumberFormat="1" applyFont="1" applyBorder="1" applyAlignment="1">
      <alignment horizontal="center" vertical="top" wrapText="1" readingOrder="1"/>
    </xf>
    <xf numFmtId="0" fontId="3" fillId="8" borderId="3" xfId="0" applyFont="1" applyFill="1" applyBorder="1" applyAlignment="1">
      <alignment horizontal="left" vertical="top" readingOrder="1"/>
    </xf>
    <xf numFmtId="0" fontId="3" fillId="8" borderId="3" xfId="0" applyFont="1" applyFill="1" applyBorder="1" applyAlignment="1">
      <alignment horizontal="right" vertical="top" wrapText="1"/>
    </xf>
    <xf numFmtId="0" fontId="3" fillId="8" borderId="16" xfId="0" applyFont="1" applyFill="1" applyBorder="1" applyAlignment="1">
      <alignment vertical="top" wrapText="1" readingOrder="1"/>
    </xf>
    <xf numFmtId="0" fontId="3" fillId="8" borderId="14" xfId="0" applyFont="1" applyFill="1" applyBorder="1" applyAlignment="1">
      <alignment vertical="top" wrapText="1" readingOrder="1"/>
    </xf>
    <xf numFmtId="167" fontId="11" fillId="8" borderId="0" xfId="1" applyNumberFormat="1" applyFont="1" applyFill="1" applyBorder="1" applyAlignment="1">
      <alignment horizontal="right" vertical="top" wrapText="1" readingOrder="1"/>
    </xf>
    <xf numFmtId="0" fontId="3" fillId="8" borderId="24" xfId="0" applyFont="1" applyFill="1" applyBorder="1" applyAlignment="1">
      <alignment horizontal="right" vertical="top" wrapText="1" readingOrder="1"/>
    </xf>
    <xf numFmtId="0" fontId="22" fillId="0" borderId="0" xfId="0" applyFont="1" applyAlignment="1">
      <alignment horizontal="center" vertical="top"/>
    </xf>
    <xf numFmtId="0" fontId="55" fillId="0" borderId="0" xfId="0" applyFont="1" applyAlignment="1">
      <alignment horizontal="center" vertical="top"/>
    </xf>
    <xf numFmtId="167" fontId="25" fillId="3" borderId="7" xfId="0" applyNumberFormat="1" applyFont="1" applyFill="1" applyBorder="1" applyAlignment="1">
      <alignment vertical="top"/>
    </xf>
    <xf numFmtId="0" fontId="56" fillId="9" borderId="0" xfId="0" applyFont="1" applyFill="1" applyAlignment="1">
      <alignment horizontal="left" vertical="center" wrapText="1" indent="2" readingOrder="1"/>
    </xf>
    <xf numFmtId="167" fontId="57" fillId="0" borderId="29" xfId="0" applyNumberFormat="1" applyFont="1" applyBorder="1"/>
    <xf numFmtId="0" fontId="57" fillId="0" borderId="30" xfId="0" applyFont="1" applyBorder="1" applyAlignment="1">
      <alignment horizontal="right" vertical="center" wrapText="1" readingOrder="1"/>
    </xf>
    <xf numFmtId="165" fontId="57" fillId="0" borderId="30" xfId="1" applyNumberFormat="1" applyFont="1" applyFill="1" applyBorder="1" applyAlignment="1">
      <alignment horizontal="right" vertical="center" wrapText="1" readingOrder="1"/>
    </xf>
    <xf numFmtId="165" fontId="58" fillId="0" borderId="30" xfId="1" applyNumberFormat="1" applyFont="1" applyFill="1" applyBorder="1" applyAlignment="1">
      <alignment horizontal="right" vertical="center" wrapText="1" readingOrder="1"/>
    </xf>
    <xf numFmtId="165" fontId="58" fillId="0" borderId="31" xfId="1" applyNumberFormat="1" applyFont="1" applyFill="1" applyBorder="1" applyAlignment="1">
      <alignment horizontal="right" vertical="center" wrapText="1" readingOrder="1"/>
    </xf>
    <xf numFmtId="167" fontId="59" fillId="0" borderId="29" xfId="0" applyNumberFormat="1" applyFont="1" applyBorder="1"/>
    <xf numFmtId="0" fontId="59" fillId="0" borderId="30" xfId="0" applyFont="1" applyBorder="1" applyAlignment="1">
      <alignment horizontal="right" vertical="center" wrapText="1" readingOrder="1"/>
    </xf>
    <xf numFmtId="165" fontId="59" fillId="0" borderId="30" xfId="1" applyNumberFormat="1" applyFont="1" applyFill="1" applyBorder="1" applyAlignment="1">
      <alignment horizontal="right" vertical="center" wrapText="1" readingOrder="1"/>
    </xf>
    <xf numFmtId="165" fontId="60" fillId="0" borderId="30" xfId="1" applyNumberFormat="1" applyFont="1" applyFill="1" applyBorder="1" applyAlignment="1">
      <alignment horizontal="right" vertical="center" wrapText="1" readingOrder="1"/>
    </xf>
    <xf numFmtId="165" fontId="60" fillId="0" borderId="31" xfId="1" applyNumberFormat="1" applyFont="1" applyFill="1" applyBorder="1" applyAlignment="1">
      <alignment horizontal="right" vertical="center" wrapText="1" readingOrder="1"/>
    </xf>
    <xf numFmtId="0" fontId="59" fillId="10" borderId="32" xfId="0" applyFont="1" applyFill="1" applyBorder="1" applyAlignment="1">
      <alignment horizontal="left" vertical="center" wrapText="1" readingOrder="1"/>
    </xf>
    <xf numFmtId="0" fontId="61" fillId="10" borderId="33" xfId="0" applyFont="1" applyFill="1" applyBorder="1" applyAlignment="1">
      <alignment horizontal="right" vertical="center" wrapText="1" readingOrder="1"/>
    </xf>
    <xf numFmtId="167" fontId="61" fillId="10" borderId="33" xfId="0" applyNumberFormat="1" applyFont="1" applyFill="1" applyBorder="1" applyAlignment="1">
      <alignment horizontal="right" vertical="center" wrapText="1" readingOrder="1"/>
    </xf>
    <xf numFmtId="167" fontId="60" fillId="10" borderId="33" xfId="0" applyNumberFormat="1" applyFont="1" applyFill="1" applyBorder="1" applyAlignment="1">
      <alignment horizontal="right" vertical="center" wrapText="1" readingOrder="1"/>
    </xf>
    <xf numFmtId="167" fontId="59" fillId="10" borderId="33" xfId="0" applyNumberFormat="1" applyFont="1" applyFill="1" applyBorder="1" applyAlignment="1">
      <alignment horizontal="right" vertical="center" wrapText="1" readingOrder="1"/>
    </xf>
    <xf numFmtId="167" fontId="60" fillId="10" borderId="34" xfId="0" applyNumberFormat="1" applyFont="1" applyFill="1" applyBorder="1" applyAlignment="1">
      <alignment horizontal="right" vertical="center" wrapText="1" readingOrder="1"/>
    </xf>
    <xf numFmtId="0" fontId="56" fillId="9" borderId="29" xfId="0" applyFont="1" applyFill="1" applyBorder="1" applyAlignment="1">
      <alignment horizontal="left" vertical="center" wrapText="1" readingOrder="1"/>
    </xf>
    <xf numFmtId="0" fontId="62" fillId="9" borderId="30" xfId="0" applyFont="1" applyFill="1" applyBorder="1" applyAlignment="1">
      <alignment horizontal="right" vertical="center" wrapText="1" readingOrder="1"/>
    </xf>
    <xf numFmtId="167" fontId="62" fillId="9" borderId="30" xfId="0" applyNumberFormat="1" applyFont="1" applyFill="1" applyBorder="1" applyAlignment="1">
      <alignment horizontal="right" vertical="center" wrapText="1" readingOrder="1"/>
    </xf>
    <xf numFmtId="167" fontId="56" fillId="9" borderId="30" xfId="0" applyNumberFormat="1" applyFont="1" applyFill="1" applyBorder="1" applyAlignment="1">
      <alignment horizontal="right" vertical="center" wrapText="1" readingOrder="1"/>
    </xf>
    <xf numFmtId="0" fontId="56" fillId="9" borderId="30" xfId="0" applyFont="1" applyFill="1" applyBorder="1" applyAlignment="1">
      <alignment horizontal="left" vertical="center" wrapText="1" readingOrder="1"/>
    </xf>
    <xf numFmtId="164" fontId="2" fillId="0" borderId="0" xfId="1" applyFont="1" applyAlignment="1">
      <alignment vertical="top"/>
    </xf>
    <xf numFmtId="167" fontId="37" fillId="0" borderId="0" xfId="0" applyNumberFormat="1" applyFont="1" applyAlignment="1">
      <alignment horizontal="left" vertical="top" wrapText="1"/>
    </xf>
    <xf numFmtId="167" fontId="63" fillId="0" borderId="13" xfId="0" applyNumberFormat="1" applyFont="1" applyBorder="1" applyAlignment="1">
      <alignment horizontal="right" vertical="center" wrapText="1" readingOrder="1"/>
    </xf>
    <xf numFmtId="167" fontId="64" fillId="0" borderId="13" xfId="0" applyNumberFormat="1" applyFont="1" applyBorder="1" applyAlignment="1">
      <alignment horizontal="right" vertical="center" wrapText="1" readingOrder="1"/>
    </xf>
    <xf numFmtId="0" fontId="26" fillId="11" borderId="7" xfId="0" applyFont="1" applyFill="1" applyBorder="1" applyAlignment="1">
      <alignment horizontal="left" vertical="center" readingOrder="1"/>
    </xf>
    <xf numFmtId="0" fontId="26" fillId="11" borderId="1" xfId="0" applyFont="1" applyFill="1" applyBorder="1" applyAlignment="1">
      <alignment horizontal="right" vertical="center" wrapText="1" readingOrder="1"/>
    </xf>
    <xf numFmtId="165" fontId="26" fillId="11" borderId="1" xfId="1" applyNumberFormat="1" applyFont="1" applyFill="1" applyBorder="1" applyAlignment="1">
      <alignment horizontal="right" vertical="center" wrapText="1" readingOrder="1"/>
    </xf>
    <xf numFmtId="167" fontId="63" fillId="11" borderId="13" xfId="0" applyNumberFormat="1" applyFont="1" applyFill="1" applyBorder="1" applyAlignment="1">
      <alignment horizontal="right" vertical="center" wrapText="1" readingOrder="1"/>
    </xf>
    <xf numFmtId="0" fontId="26" fillId="12" borderId="3" xfId="0" applyFont="1" applyFill="1" applyBorder="1" applyAlignment="1">
      <alignment horizontal="right" vertical="center" wrapText="1" readingOrder="1"/>
    </xf>
    <xf numFmtId="167" fontId="26" fillId="12" borderId="3" xfId="0" applyNumberFormat="1" applyFont="1" applyFill="1" applyBorder="1" applyAlignment="1">
      <alignment horizontal="right" vertical="center" wrapText="1" readingOrder="1"/>
    </xf>
    <xf numFmtId="167" fontId="63" fillId="12" borderId="11" xfId="0" applyNumberFormat="1" applyFont="1" applyFill="1" applyBorder="1" applyAlignment="1">
      <alignment horizontal="right" vertical="center" wrapText="1" readingOrder="1"/>
    </xf>
    <xf numFmtId="0" fontId="26" fillId="12" borderId="15" xfId="0" applyFont="1" applyFill="1" applyBorder="1" applyAlignment="1">
      <alignment horizontal="left" vertical="center" wrapText="1" readingOrder="1"/>
    </xf>
    <xf numFmtId="0" fontId="17" fillId="12" borderId="3" xfId="0" applyFont="1" applyFill="1" applyBorder="1" applyAlignment="1">
      <alignment horizontal="right" vertical="center" wrapText="1" readingOrder="1"/>
    </xf>
    <xf numFmtId="167" fontId="17" fillId="12" borderId="3" xfId="0" applyNumberFormat="1" applyFont="1" applyFill="1" applyBorder="1" applyAlignment="1">
      <alignment horizontal="right" vertical="center" wrapText="1" readingOrder="1"/>
    </xf>
    <xf numFmtId="165" fontId="63" fillId="11" borderId="13" xfId="0" applyNumberFormat="1" applyFont="1" applyFill="1" applyBorder="1" applyAlignment="1">
      <alignment horizontal="right" vertical="center" wrapText="1" readingOrder="1"/>
    </xf>
    <xf numFmtId="0" fontId="59" fillId="13" borderId="32" xfId="0" applyFont="1" applyFill="1" applyBorder="1" applyAlignment="1">
      <alignment horizontal="left" vertical="center" wrapText="1" readingOrder="1"/>
    </xf>
    <xf numFmtId="0" fontId="61" fillId="13" borderId="33" xfId="0" applyFont="1" applyFill="1" applyBorder="1" applyAlignment="1">
      <alignment horizontal="right" vertical="center" wrapText="1" readingOrder="1"/>
    </xf>
    <xf numFmtId="167" fontId="61" fillId="13" borderId="33" xfId="0" applyNumberFormat="1" applyFont="1" applyFill="1" applyBorder="1" applyAlignment="1">
      <alignment horizontal="right" vertical="center" wrapText="1" readingOrder="1"/>
    </xf>
    <xf numFmtId="167" fontId="60" fillId="13" borderId="33" xfId="0" applyNumberFormat="1" applyFont="1" applyFill="1" applyBorder="1" applyAlignment="1">
      <alignment horizontal="right" vertical="center" wrapText="1" readingOrder="1"/>
    </xf>
    <xf numFmtId="167" fontId="59" fillId="13" borderId="33" xfId="0" applyNumberFormat="1" applyFont="1" applyFill="1" applyBorder="1" applyAlignment="1">
      <alignment horizontal="right" vertical="center" wrapText="1" readingOrder="1"/>
    </xf>
    <xf numFmtId="167" fontId="60" fillId="13" borderId="34" xfId="0" applyNumberFormat="1" applyFont="1" applyFill="1" applyBorder="1" applyAlignment="1">
      <alignment horizontal="right" vertical="center" wrapText="1" readingOrder="1"/>
    </xf>
    <xf numFmtId="0" fontId="25" fillId="12" borderId="5" xfId="0" applyFont="1" applyFill="1" applyBorder="1" applyAlignment="1">
      <alignment horizontal="right" vertical="top" wrapText="1"/>
    </xf>
    <xf numFmtId="0" fontId="26" fillId="12" borderId="7" xfId="0" applyFont="1" applyFill="1" applyBorder="1" applyAlignment="1">
      <alignment vertical="top" readingOrder="1"/>
    </xf>
    <xf numFmtId="0" fontId="26" fillId="12" borderId="5" xfId="0" applyFont="1" applyFill="1" applyBorder="1" applyAlignment="1">
      <alignment vertical="top" readingOrder="1"/>
    </xf>
    <xf numFmtId="178" fontId="26" fillId="0" borderId="5" xfId="1" applyNumberFormat="1" applyFont="1" applyBorder="1" applyAlignment="1">
      <alignment horizontal="right" vertical="top" wrapText="1" readingOrder="1"/>
    </xf>
    <xf numFmtId="178" fontId="25" fillId="0" borderId="5" xfId="1" applyNumberFormat="1" applyFont="1" applyFill="1" applyBorder="1" applyAlignment="1">
      <alignment horizontal="right" vertical="top" wrapText="1" readingOrder="1"/>
    </xf>
    <xf numFmtId="178" fontId="26" fillId="0" borderId="5" xfId="1" applyNumberFormat="1" applyFont="1" applyFill="1" applyBorder="1" applyAlignment="1">
      <alignment horizontal="right" vertical="top" wrapText="1" readingOrder="1"/>
    </xf>
    <xf numFmtId="178" fontId="12" fillId="0" borderId="5" xfId="1" applyNumberFormat="1" applyFont="1" applyBorder="1" applyAlignment="1">
      <alignment horizontal="right" vertical="top" wrapText="1" readingOrder="1"/>
    </xf>
    <xf numFmtId="178" fontId="13" fillId="2" borderId="5" xfId="1" applyNumberFormat="1" applyFont="1" applyFill="1" applyBorder="1" applyAlignment="1">
      <alignment horizontal="right" vertical="top" wrapText="1" readingOrder="1"/>
    </xf>
    <xf numFmtId="178" fontId="9" fillId="2" borderId="9" xfId="1" applyNumberFormat="1" applyFont="1" applyFill="1" applyBorder="1" applyAlignment="1">
      <alignment horizontal="right" vertical="top" wrapText="1" readingOrder="1"/>
    </xf>
    <xf numFmtId="178" fontId="12" fillId="0" borderId="5" xfId="1" applyNumberFormat="1" applyFont="1" applyBorder="1" applyAlignment="1">
      <alignment horizontal="right" vertical="top" wrapText="1"/>
    </xf>
    <xf numFmtId="178" fontId="9" fillId="2" borderId="5" xfId="1" applyNumberFormat="1" applyFont="1" applyFill="1" applyBorder="1" applyAlignment="1">
      <alignment horizontal="right" vertical="top" wrapText="1" readingOrder="1"/>
    </xf>
    <xf numFmtId="178" fontId="12" fillId="0" borderId="5" xfId="1" applyNumberFormat="1" applyFont="1" applyFill="1" applyBorder="1" applyAlignment="1">
      <alignment horizontal="right" vertical="top" wrapText="1" readingOrder="1"/>
    </xf>
    <xf numFmtId="178" fontId="25" fillId="8" borderId="5" xfId="0" applyNumberFormat="1" applyFont="1" applyFill="1" applyBorder="1" applyAlignment="1">
      <alignment horizontal="right" vertical="top" wrapText="1"/>
    </xf>
    <xf numFmtId="178" fontId="11" fillId="8" borderId="5" xfId="1" applyNumberFormat="1" applyFont="1" applyFill="1" applyBorder="1" applyAlignment="1">
      <alignment horizontal="right" vertical="top" wrapText="1" readingOrder="1"/>
    </xf>
    <xf numFmtId="178" fontId="26" fillId="0" borderId="5" xfId="6" applyNumberFormat="1" applyFont="1" applyFill="1" applyBorder="1" applyAlignment="1">
      <alignment horizontal="right" vertical="top" wrapText="1" readingOrder="1"/>
    </xf>
    <xf numFmtId="178" fontId="25" fillId="0" borderId="5" xfId="6" applyNumberFormat="1" applyFont="1" applyFill="1" applyBorder="1" applyAlignment="1">
      <alignment horizontal="right" vertical="top" wrapText="1" readingOrder="1"/>
    </xf>
    <xf numFmtId="178" fontId="12" fillId="0" borderId="5" xfId="1" applyNumberFormat="1" applyFont="1" applyBorder="1" applyAlignment="1">
      <alignment vertical="top" wrapText="1" readingOrder="1"/>
    </xf>
    <xf numFmtId="178" fontId="12" fillId="0" borderId="5" xfId="1" applyNumberFormat="1" applyFont="1" applyFill="1" applyBorder="1" applyAlignment="1">
      <alignment horizontal="right" vertical="top" wrapText="1"/>
    </xf>
    <xf numFmtId="178" fontId="19" fillId="0" borderId="18" xfId="13" applyNumberFormat="1" applyFont="1" applyBorder="1" applyAlignment="1">
      <alignment horizontal="right" vertical="center" wrapText="1" readingOrder="1"/>
    </xf>
    <xf numFmtId="178" fontId="19" fillId="0" borderId="18" xfId="13" applyNumberFormat="1" applyFont="1" applyFill="1" applyBorder="1" applyAlignment="1">
      <alignment horizontal="right" vertical="top" wrapText="1" readingOrder="1"/>
    </xf>
    <xf numFmtId="178" fontId="19" fillId="0" borderId="18" xfId="13" applyNumberFormat="1" applyFont="1" applyFill="1" applyBorder="1" applyAlignment="1">
      <alignment horizontal="right" vertical="center" wrapText="1" readingOrder="1"/>
    </xf>
    <xf numFmtId="178" fontId="19" fillId="0" borderId="19" xfId="13" applyNumberFormat="1" applyFont="1" applyFill="1" applyBorder="1" applyAlignment="1">
      <alignment horizontal="right" vertical="center" wrapText="1" readingOrder="1"/>
    </xf>
    <xf numFmtId="3" fontId="9" fillId="12" borderId="5" xfId="1" applyNumberFormat="1" applyFont="1" applyFill="1" applyBorder="1" applyAlignment="1">
      <alignment horizontal="right" vertical="top" wrapText="1" readingOrder="1"/>
    </xf>
    <xf numFmtId="178" fontId="13" fillId="12" borderId="5" xfId="1" applyNumberFormat="1" applyFont="1" applyFill="1" applyBorder="1" applyAlignment="1">
      <alignment horizontal="right" vertical="top" wrapText="1" readingOrder="1"/>
    </xf>
    <xf numFmtId="178" fontId="9" fillId="12" borderId="9" xfId="1" applyNumberFormat="1" applyFont="1" applyFill="1" applyBorder="1" applyAlignment="1">
      <alignment horizontal="right" vertical="top" wrapText="1" readingOrder="1"/>
    </xf>
    <xf numFmtId="164" fontId="25" fillId="0" borderId="9" xfId="1" applyFont="1" applyFill="1" applyBorder="1" applyAlignment="1">
      <alignment horizontal="right" vertical="top" wrapText="1" readingOrder="1"/>
    </xf>
    <xf numFmtId="9" fontId="9" fillId="2" borderId="9" xfId="2" applyFont="1" applyFill="1" applyBorder="1" applyAlignment="1">
      <alignment horizontal="right" vertical="top" wrapText="1" readingOrder="1"/>
    </xf>
    <xf numFmtId="9" fontId="12" fillId="0" borderId="5" xfId="2" applyFont="1" applyFill="1" applyBorder="1" applyAlignment="1">
      <alignment horizontal="right" vertical="top" wrapText="1" readingOrder="1"/>
    </xf>
    <xf numFmtId="9" fontId="13" fillId="12" borderId="5" xfId="2" applyFont="1" applyFill="1" applyBorder="1" applyAlignment="1">
      <alignment horizontal="right" vertical="top" wrapText="1" readingOrder="1"/>
    </xf>
    <xf numFmtId="9" fontId="9" fillId="12" borderId="9" xfId="2" applyFont="1" applyFill="1" applyBorder="1" applyAlignment="1">
      <alignment horizontal="right" vertical="top" wrapText="1" readingOrder="1"/>
    </xf>
    <xf numFmtId="164" fontId="26" fillId="0" borderId="5" xfId="1" applyFont="1" applyFill="1" applyBorder="1" applyAlignment="1">
      <alignment horizontal="right" vertical="top" wrapText="1" readingOrder="1"/>
    </xf>
    <xf numFmtId="17" fontId="20" fillId="0" borderId="0" xfId="0" applyNumberFormat="1" applyFont="1" applyAlignment="1">
      <alignment horizontal="center" vertical="top" wrapText="1" readingOrder="1"/>
    </xf>
    <xf numFmtId="178" fontId="13" fillId="0" borderId="5" xfId="1" applyNumberFormat="1" applyFont="1" applyBorder="1" applyAlignment="1">
      <alignment horizontal="right" vertical="top" wrapText="1" readingOrder="1"/>
    </xf>
    <xf numFmtId="178" fontId="13" fillId="0" borderId="5" xfId="1" applyNumberFormat="1" applyFont="1" applyBorder="1" applyAlignment="1">
      <alignment horizontal="right" vertical="top" wrapText="1"/>
    </xf>
    <xf numFmtId="178" fontId="13" fillId="0" borderId="5" xfId="1" applyNumberFormat="1" applyFont="1" applyFill="1" applyBorder="1" applyAlignment="1">
      <alignment horizontal="right" vertical="top" wrapText="1" readingOrder="1"/>
    </xf>
    <xf numFmtId="0" fontId="6" fillId="0" borderId="7" xfId="0" applyFont="1" applyBorder="1" applyAlignment="1">
      <alignment vertical="top" readingOrder="1"/>
    </xf>
    <xf numFmtId="178" fontId="25" fillId="0" borderId="5" xfId="1" applyNumberFormat="1" applyFont="1" applyBorder="1" applyAlignment="1">
      <alignment horizontal="right" vertical="top" wrapText="1" readingOrder="1"/>
    </xf>
    <xf numFmtId="164" fontId="25" fillId="0" borderId="5" xfId="1" applyFont="1" applyBorder="1" applyAlignment="1">
      <alignment horizontal="right" vertical="top" wrapText="1" readingOrder="1"/>
    </xf>
    <xf numFmtId="172" fontId="25" fillId="0" borderId="5" xfId="1" applyNumberFormat="1" applyFont="1" applyFill="1" applyBorder="1" applyAlignment="1">
      <alignment horizontal="right" vertical="top" wrapText="1" readingOrder="1"/>
    </xf>
    <xf numFmtId="164" fontId="0" fillId="0" borderId="0" xfId="1" applyFont="1" applyAlignment="1">
      <alignment vertical="top"/>
    </xf>
    <xf numFmtId="172" fontId="2" fillId="0" borderId="0" xfId="1" applyNumberFormat="1" applyFont="1"/>
    <xf numFmtId="1" fontId="2" fillId="0" borderId="0" xfId="0" applyNumberFormat="1" applyFont="1"/>
    <xf numFmtId="1" fontId="12" fillId="0" borderId="0" xfId="0" applyNumberFormat="1" applyFont="1"/>
    <xf numFmtId="167" fontId="8" fillId="0" borderId="5" xfId="1" applyNumberFormat="1" applyFont="1" applyFill="1" applyBorder="1" applyAlignment="1">
      <alignment horizontal="right" vertical="top" wrapText="1" readingOrder="1"/>
    </xf>
    <xf numFmtId="172" fontId="0" fillId="0" borderId="0" xfId="1" applyNumberFormat="1" applyFont="1" applyAlignment="1">
      <alignment vertical="top"/>
    </xf>
    <xf numFmtId="165" fontId="2" fillId="0" borderId="0" xfId="0" applyNumberFormat="1" applyFont="1"/>
    <xf numFmtId="0" fontId="47" fillId="0" borderId="0" xfId="0" applyFont="1" applyAlignment="1">
      <alignment horizontal="center" vertical="top" readingOrder="1"/>
    </xf>
    <xf numFmtId="0" fontId="2" fillId="0" borderId="0" xfId="0" applyFont="1" applyAlignment="1">
      <alignment vertical="center"/>
    </xf>
    <xf numFmtId="0" fontId="68" fillId="0" borderId="0" xfId="0" applyFont="1" applyAlignment="1">
      <alignment horizontal="left" vertical="top" readingOrder="1"/>
    </xf>
    <xf numFmtId="167" fontId="26" fillId="2" borderId="5" xfId="6" applyNumberFormat="1" applyFont="1" applyFill="1" applyBorder="1" applyAlignment="1">
      <alignment horizontal="right" vertical="top" wrapText="1" readingOrder="1"/>
    </xf>
    <xf numFmtId="167" fontId="26" fillId="2" borderId="5" xfId="6" applyNumberFormat="1" applyFont="1" applyFill="1" applyBorder="1" applyAlignment="1">
      <alignment horizontal="center" vertical="top" wrapText="1" readingOrder="1"/>
    </xf>
    <xf numFmtId="167" fontId="3" fillId="8" borderId="5" xfId="6" applyNumberFormat="1" applyFont="1" applyFill="1" applyBorder="1" applyAlignment="1">
      <alignment horizontal="center" vertical="top" wrapText="1" readingOrder="1"/>
    </xf>
    <xf numFmtId="167" fontId="21" fillId="2" borderId="5" xfId="6" applyNumberFormat="1" applyFont="1" applyFill="1" applyBorder="1" applyAlignment="1">
      <alignment horizontal="right" vertical="top" wrapText="1" readingOrder="1"/>
    </xf>
    <xf numFmtId="179" fontId="32" fillId="0" borderId="5" xfId="2" applyNumberFormat="1" applyFont="1" applyBorder="1" applyAlignment="1">
      <alignment horizontal="right" vertical="top" wrapText="1"/>
    </xf>
    <xf numFmtId="17" fontId="6" fillId="0" borderId="20" xfId="0" applyNumberFormat="1" applyFont="1" applyBorder="1" applyAlignment="1">
      <alignment horizontal="right" vertical="top" wrapText="1" readingOrder="1"/>
    </xf>
    <xf numFmtId="0" fontId="6" fillId="0" borderId="20" xfId="0" applyFont="1" applyBorder="1" applyAlignment="1">
      <alignment horizontal="right" vertical="top" wrapText="1" readingOrder="1"/>
    </xf>
    <xf numFmtId="0" fontId="25" fillId="0" borderId="20" xfId="0" applyFont="1" applyBorder="1" applyAlignment="1">
      <alignment horizontal="right" vertical="top" wrapText="1" readingOrder="1"/>
    </xf>
    <xf numFmtId="167" fontId="26" fillId="0" borderId="14" xfId="0" applyNumberFormat="1" applyFont="1" applyBorder="1"/>
    <xf numFmtId="0" fontId="26" fillId="0" borderId="0" xfId="0" applyFont="1" applyAlignment="1">
      <alignment horizontal="right" vertical="center" wrapText="1" readingOrder="1"/>
    </xf>
    <xf numFmtId="0" fontId="20" fillId="0" borderId="18" xfId="0" applyFont="1" applyBorder="1" applyAlignment="1">
      <alignment horizontal="center" vertical="center" readingOrder="1"/>
    </xf>
    <xf numFmtId="0" fontId="67" fillId="2" borderId="7" xfId="0" applyFont="1" applyFill="1" applyBorder="1" applyAlignment="1">
      <alignment horizontal="center" vertical="center" readingOrder="1"/>
    </xf>
    <xf numFmtId="167" fontId="19" fillId="0" borderId="18" xfId="0" applyNumberFormat="1" applyFont="1" applyBorder="1" applyAlignment="1">
      <alignment horizontal="center" vertical="center"/>
    </xf>
    <xf numFmtId="0" fontId="2" fillId="0" borderId="19" xfId="0" applyFont="1" applyBorder="1" applyAlignment="1">
      <alignment horizontal="center" vertical="center"/>
    </xf>
    <xf numFmtId="0" fontId="26" fillId="0" borderId="20" xfId="0" applyFont="1" applyBorder="1" applyAlignment="1">
      <alignment horizontal="right" vertical="top" wrapText="1" readingOrder="1"/>
    </xf>
    <xf numFmtId="0" fontId="21" fillId="12" borderId="7" xfId="0" applyFont="1" applyFill="1" applyBorder="1" applyAlignment="1">
      <alignment horizontal="center" vertical="top" readingOrder="1"/>
    </xf>
    <xf numFmtId="0" fontId="21" fillId="12" borderId="7" xfId="0" applyFont="1" applyFill="1" applyBorder="1" applyAlignment="1">
      <alignment horizontal="center" vertical="center" readingOrder="1"/>
    </xf>
    <xf numFmtId="9" fontId="25" fillId="0" borderId="20" xfId="0" applyNumberFormat="1" applyFont="1" applyBorder="1" applyAlignment="1">
      <alignment horizontal="right" vertical="top" wrapText="1" readingOrder="1"/>
    </xf>
    <xf numFmtId="9" fontId="25" fillId="0" borderId="35" xfId="0" applyNumberFormat="1" applyFont="1" applyBorder="1" applyAlignment="1">
      <alignment horizontal="right" vertical="top" wrapText="1" readingOrder="1"/>
    </xf>
    <xf numFmtId="0" fontId="6" fillId="0" borderId="5" xfId="7" applyFont="1" applyBorder="1" applyAlignment="1">
      <alignment horizontal="right" vertical="top" wrapText="1"/>
    </xf>
    <xf numFmtId="180" fontId="2" fillId="0" borderId="0" xfId="0" applyNumberFormat="1" applyFont="1"/>
    <xf numFmtId="179" fontId="32" fillId="0" borderId="5" xfId="6" applyNumberFormat="1" applyFont="1" applyBorder="1" applyAlignment="1">
      <alignment horizontal="right" vertical="top" wrapText="1"/>
    </xf>
    <xf numFmtId="17" fontId="6" fillId="0" borderId="6" xfId="0" applyNumberFormat="1" applyFont="1" applyBorder="1" applyAlignment="1">
      <alignment horizontal="right" vertical="top" wrapText="1" readingOrder="1"/>
    </xf>
    <xf numFmtId="17" fontId="6" fillId="0" borderId="1" xfId="0" applyNumberFormat="1" applyFont="1" applyBorder="1" applyAlignment="1">
      <alignment horizontal="right" vertical="top" wrapText="1" readingOrder="1"/>
    </xf>
    <xf numFmtId="172" fontId="0" fillId="0" borderId="0" xfId="0" applyNumberFormat="1" applyAlignment="1">
      <alignment vertical="top"/>
    </xf>
    <xf numFmtId="0" fontId="3" fillId="0" borderId="0" xfId="0" applyFont="1" applyAlignment="1">
      <alignment horizontal="right" vertical="top" wrapText="1" readingOrder="1"/>
    </xf>
    <xf numFmtId="0" fontId="12" fillId="0" borderId="0" xfId="0" applyFont="1" applyAlignment="1">
      <alignment vertical="top"/>
    </xf>
    <xf numFmtId="0" fontId="5" fillId="0" borderId="7" xfId="0" applyFont="1" applyBorder="1" applyAlignment="1">
      <alignment horizontal="left" vertical="top" readingOrder="1"/>
    </xf>
    <xf numFmtId="0" fontId="5" fillId="0" borderId="5" xfId="0" applyFont="1" applyBorder="1" applyAlignment="1">
      <alignment horizontal="left" vertical="top" readingOrder="1"/>
    </xf>
    <xf numFmtId="167" fontId="5" fillId="0" borderId="5" xfId="0" applyNumberFormat="1" applyFont="1" applyBorder="1" applyAlignment="1">
      <alignment horizontal="right" vertical="top" wrapText="1" readingOrder="1"/>
    </xf>
    <xf numFmtId="167" fontId="12" fillId="0" borderId="5" xfId="0" applyNumberFormat="1" applyFont="1" applyBorder="1" applyAlignment="1">
      <alignment horizontal="right" vertical="top" wrapText="1"/>
    </xf>
    <xf numFmtId="0" fontId="12" fillId="0" borderId="5" xfId="0" applyFont="1" applyBorder="1" applyAlignment="1">
      <alignment horizontal="right" vertical="top" wrapText="1"/>
    </xf>
    <xf numFmtId="9" fontId="25" fillId="0" borderId="9" xfId="2" applyFont="1" applyFill="1" applyBorder="1" applyAlignment="1">
      <alignment horizontal="right" vertical="top" wrapText="1" readingOrder="1"/>
    </xf>
    <xf numFmtId="167" fontId="25" fillId="0" borderId="5" xfId="0" applyNumberFormat="1" applyFont="1" applyBorder="1" applyAlignment="1">
      <alignment vertical="top"/>
    </xf>
    <xf numFmtId="9" fontId="25" fillId="0" borderId="5" xfId="2" applyFont="1" applyFill="1" applyBorder="1" applyAlignment="1">
      <alignment horizontal="right" vertical="top" wrapText="1" readingOrder="1"/>
    </xf>
    <xf numFmtId="0" fontId="13" fillId="0" borderId="0" xfId="0" applyFont="1" applyAlignment="1">
      <alignment vertical="top"/>
    </xf>
    <xf numFmtId="0" fontId="8" fillId="2" borderId="5" xfId="0" applyFont="1" applyFill="1" applyBorder="1" applyAlignment="1">
      <alignment horizontal="left" vertical="top" readingOrder="1"/>
    </xf>
    <xf numFmtId="9" fontId="13" fillId="2" borderId="5" xfId="2" applyFont="1" applyFill="1" applyBorder="1" applyAlignment="1">
      <alignment horizontal="right" vertical="top" wrapText="1" readingOrder="1"/>
    </xf>
    <xf numFmtId="9" fontId="26" fillId="2" borderId="9" xfId="2" applyFont="1" applyFill="1" applyBorder="1" applyAlignment="1">
      <alignment horizontal="left" vertical="top" readingOrder="1"/>
    </xf>
    <xf numFmtId="0" fontId="8" fillId="0" borderId="7" xfId="0" applyFont="1" applyBorder="1" applyAlignment="1">
      <alignment horizontal="left" vertical="top" readingOrder="1"/>
    </xf>
    <xf numFmtId="0" fontId="8" fillId="0" borderId="5" xfId="0" applyFont="1" applyBorder="1" applyAlignment="1">
      <alignment horizontal="left" vertical="top" readingOrder="1"/>
    </xf>
    <xf numFmtId="9" fontId="12" fillId="0" borderId="5" xfId="2" applyFont="1" applyBorder="1" applyAlignment="1">
      <alignment horizontal="right" vertical="top" wrapText="1" readingOrder="1"/>
    </xf>
    <xf numFmtId="167" fontId="25" fillId="0" borderId="0" xfId="0" applyNumberFormat="1" applyFont="1" applyAlignment="1">
      <alignment vertical="top"/>
    </xf>
    <xf numFmtId="0" fontId="6" fillId="5" borderId="20" xfId="0" applyFont="1" applyFill="1" applyBorder="1" applyAlignment="1">
      <alignment horizontal="right" vertical="top" wrapText="1" readingOrder="1"/>
    </xf>
    <xf numFmtId="0" fontId="6" fillId="3" borderId="5" xfId="0" applyFont="1" applyFill="1" applyBorder="1" applyAlignment="1">
      <alignment horizontal="right" vertical="top" wrapText="1" readingOrder="1"/>
    </xf>
    <xf numFmtId="0" fontId="43" fillId="0" borderId="0" xfId="0" applyFont="1" applyAlignment="1">
      <alignment vertical="top"/>
    </xf>
    <xf numFmtId="17" fontId="6" fillId="3" borderId="5" xfId="0" applyNumberFormat="1" applyFont="1" applyFill="1" applyBorder="1" applyAlignment="1">
      <alignment horizontal="right" vertical="top" wrapText="1" readingOrder="1"/>
    </xf>
    <xf numFmtId="0" fontId="26" fillId="2" borderId="9" xfId="0" applyFont="1" applyFill="1" applyBorder="1" applyAlignment="1">
      <alignment horizontal="left" vertical="top" readingOrder="1"/>
    </xf>
    <xf numFmtId="0" fontId="11" fillId="8" borderId="0" xfId="0" applyFont="1" applyFill="1" applyAlignment="1">
      <alignment vertical="top" readingOrder="1"/>
    </xf>
    <xf numFmtId="0" fontId="25" fillId="8" borderId="0" xfId="0" applyFont="1" applyFill="1" applyAlignment="1">
      <alignment horizontal="right" vertical="top" wrapText="1"/>
    </xf>
    <xf numFmtId="0" fontId="12" fillId="8" borderId="0" xfId="0" applyFont="1" applyFill="1" applyAlignment="1">
      <alignment horizontal="right" vertical="top" wrapText="1"/>
    </xf>
    <xf numFmtId="17" fontId="28" fillId="0" borderId="0" xfId="0" applyNumberFormat="1" applyFont="1" applyAlignment="1">
      <alignment horizontal="right" vertical="top" wrapText="1" readingOrder="1"/>
    </xf>
    <xf numFmtId="0" fontId="28" fillId="0" borderId="0" xfId="0" applyFont="1" applyAlignment="1">
      <alignment horizontal="right" vertical="top" wrapText="1" readingOrder="1"/>
    </xf>
    <xf numFmtId="0" fontId="66" fillId="0" borderId="0" xfId="16" applyFont="1"/>
    <xf numFmtId="0" fontId="22" fillId="0" borderId="0" xfId="0" applyFont="1" applyAlignment="1">
      <alignment vertical="top"/>
    </xf>
    <xf numFmtId="9" fontId="12" fillId="0" borderId="5" xfId="2" applyFont="1" applyBorder="1" applyAlignment="1">
      <alignment horizontal="right" vertical="top" wrapText="1"/>
    </xf>
    <xf numFmtId="0" fontId="8" fillId="12" borderId="5" xfId="0" applyFont="1" applyFill="1" applyBorder="1" applyAlignment="1">
      <alignment horizontal="left" vertical="top" readingOrder="1"/>
    </xf>
    <xf numFmtId="0" fontId="26" fillId="12" borderId="5" xfId="0" applyFont="1" applyFill="1" applyBorder="1" applyAlignment="1">
      <alignment horizontal="right" vertical="top" wrapText="1"/>
    </xf>
    <xf numFmtId="0" fontId="28" fillId="0" borderId="0" xfId="0" applyFont="1" applyAlignment="1">
      <alignment horizontal="left" vertical="top" readingOrder="1"/>
    </xf>
    <xf numFmtId="0" fontId="20" fillId="0" borderId="0" xfId="0" applyFont="1" applyAlignment="1">
      <alignment horizontal="left" vertical="top" wrapText="1" readingOrder="1"/>
    </xf>
    <xf numFmtId="17" fontId="20" fillId="0" borderId="0" xfId="0" applyNumberFormat="1" applyFont="1" applyAlignment="1">
      <alignment horizontal="right" vertical="top" wrapText="1" readingOrder="1"/>
    </xf>
    <xf numFmtId="0" fontId="20" fillId="0" borderId="0" xfId="0" applyFont="1" applyAlignment="1">
      <alignment horizontal="right" vertical="top" wrapText="1" readingOrder="1"/>
    </xf>
    <xf numFmtId="0" fontId="20" fillId="0" borderId="0" xfId="0" applyFont="1" applyAlignment="1">
      <alignment horizontal="left" vertical="top" readingOrder="1"/>
    </xf>
    <xf numFmtId="0" fontId="69" fillId="0" borderId="0" xfId="0" applyFont="1" applyAlignment="1">
      <alignment horizontal="left" vertical="top" readingOrder="1"/>
    </xf>
    <xf numFmtId="164" fontId="25" fillId="0" borderId="6" xfId="1" applyFont="1" applyFill="1" applyBorder="1" applyAlignment="1">
      <alignment horizontal="right" vertical="top" wrapText="1" readingOrder="1"/>
    </xf>
    <xf numFmtId="178" fontId="26" fillId="0" borderId="6" xfId="1" applyNumberFormat="1" applyFont="1" applyFill="1" applyBorder="1" applyAlignment="1">
      <alignment horizontal="right" vertical="top" wrapText="1" readingOrder="1"/>
    </xf>
    <xf numFmtId="9" fontId="25" fillId="0" borderId="6" xfId="2" applyFont="1" applyFill="1" applyBorder="1" applyAlignment="1">
      <alignment horizontal="right" vertical="top" wrapText="1" readingOrder="1"/>
    </xf>
    <xf numFmtId="164" fontId="25" fillId="0" borderId="8" xfId="1" applyFont="1" applyFill="1" applyBorder="1" applyAlignment="1">
      <alignment horizontal="right" vertical="top" wrapText="1" readingOrder="1"/>
    </xf>
    <xf numFmtId="1" fontId="13" fillId="2" borderId="5" xfId="1" applyNumberFormat="1" applyFont="1" applyFill="1" applyBorder="1" applyAlignment="1">
      <alignment horizontal="right" vertical="top" wrapText="1" readingOrder="1"/>
    </xf>
    <xf numFmtId="1" fontId="9" fillId="2" borderId="5" xfId="1" applyNumberFormat="1" applyFont="1" applyFill="1" applyBorder="1" applyAlignment="1">
      <alignment horizontal="right" vertical="top" wrapText="1" readingOrder="1"/>
    </xf>
    <xf numFmtId="1" fontId="13" fillId="12" borderId="5" xfId="1" applyNumberFormat="1" applyFont="1" applyFill="1" applyBorder="1" applyAlignment="1">
      <alignment horizontal="right" vertical="top" wrapText="1" readingOrder="1"/>
    </xf>
    <xf numFmtId="1" fontId="25" fillId="8" borderId="5" xfId="0" applyNumberFormat="1" applyFont="1" applyFill="1" applyBorder="1" applyAlignment="1">
      <alignment horizontal="right" vertical="top" wrapText="1"/>
    </xf>
    <xf numFmtId="1" fontId="11" fillId="8" borderId="5" xfId="1" applyNumberFormat="1" applyFont="1" applyFill="1" applyBorder="1" applyAlignment="1">
      <alignment horizontal="right" vertical="top" wrapText="1" readingOrder="1"/>
    </xf>
    <xf numFmtId="172" fontId="9" fillId="12" borderId="5" xfId="1" applyNumberFormat="1" applyFont="1" applyFill="1" applyBorder="1" applyAlignment="1">
      <alignment horizontal="right" vertical="top" wrapText="1" readingOrder="1"/>
    </xf>
    <xf numFmtId="1" fontId="2" fillId="0" borderId="0" xfId="0" applyNumberFormat="1" applyFont="1" applyAlignment="1">
      <alignment vertical="top"/>
    </xf>
    <xf numFmtId="172" fontId="9" fillId="2" borderId="5" xfId="1" applyNumberFormat="1" applyFont="1" applyFill="1" applyBorder="1" applyAlignment="1">
      <alignment horizontal="right" vertical="top" wrapText="1" readingOrder="1"/>
    </xf>
    <xf numFmtId="172" fontId="12" fillId="0" borderId="5" xfId="1" applyNumberFormat="1" applyFont="1" applyBorder="1" applyAlignment="1">
      <alignment horizontal="right" vertical="top" wrapText="1"/>
    </xf>
    <xf numFmtId="172" fontId="3" fillId="8" borderId="3" xfId="1" applyNumberFormat="1" applyFont="1" applyFill="1" applyBorder="1" applyAlignment="1">
      <alignment horizontal="right" vertical="top" wrapText="1" readingOrder="1"/>
    </xf>
    <xf numFmtId="164" fontId="25" fillId="0" borderId="1" xfId="1" applyFont="1" applyFill="1" applyBorder="1" applyAlignment="1">
      <alignment horizontal="right" vertical="top" wrapText="1" readingOrder="1"/>
    </xf>
    <xf numFmtId="178" fontId="26" fillId="0" borderId="1" xfId="1" applyNumberFormat="1" applyFont="1" applyFill="1" applyBorder="1" applyAlignment="1">
      <alignment horizontal="right" vertical="top" wrapText="1" readingOrder="1"/>
    </xf>
    <xf numFmtId="9" fontId="25" fillId="0" borderId="1" xfId="2" applyFont="1" applyFill="1" applyBorder="1" applyAlignment="1">
      <alignment horizontal="right" vertical="top" wrapText="1" readingOrder="1"/>
    </xf>
    <xf numFmtId="164" fontId="25" fillId="0" borderId="13" xfId="1" applyFont="1" applyFill="1" applyBorder="1" applyAlignment="1">
      <alignment horizontal="right" vertical="top" wrapText="1" readingOrder="1"/>
    </xf>
    <xf numFmtId="3" fontId="12" fillId="0" borderId="0" xfId="0" applyNumberFormat="1" applyFont="1" applyAlignment="1">
      <alignment vertical="top"/>
    </xf>
    <xf numFmtId="164" fontId="12" fillId="0" borderId="0" xfId="0" applyNumberFormat="1" applyFont="1" applyAlignment="1">
      <alignment vertical="top"/>
    </xf>
    <xf numFmtId="172" fontId="25" fillId="0" borderId="6" xfId="1" applyNumberFormat="1" applyFont="1" applyFill="1" applyBorder="1" applyAlignment="1">
      <alignment horizontal="right" vertical="top" wrapText="1" readingOrder="1"/>
    </xf>
    <xf numFmtId="167" fontId="25" fillId="0" borderId="13" xfId="0" applyNumberFormat="1" applyFont="1" applyBorder="1" applyAlignment="1">
      <alignment horizontal="right" vertical="top" wrapText="1" readingOrder="1"/>
    </xf>
    <xf numFmtId="167" fontId="64" fillId="0" borderId="13" xfId="0" applyNumberFormat="1" applyFont="1" applyBorder="1" applyAlignment="1">
      <alignment horizontal="right" vertical="top" wrapText="1" readingOrder="1"/>
    </xf>
    <xf numFmtId="167" fontId="5" fillId="0" borderId="1" xfId="0" applyNumberFormat="1" applyFont="1" applyBorder="1" applyAlignment="1">
      <alignment horizontal="right" vertical="top" wrapText="1" readingOrder="1"/>
    </xf>
    <xf numFmtId="167" fontId="25" fillId="0" borderId="1" xfId="0" applyNumberFormat="1" applyFont="1" applyBorder="1" applyAlignment="1">
      <alignment horizontal="right" vertical="top" wrapText="1"/>
    </xf>
    <xf numFmtId="0" fontId="25" fillId="0" borderId="1" xfId="0" applyFont="1" applyBorder="1" applyAlignment="1">
      <alignment horizontal="right" vertical="top" wrapText="1"/>
    </xf>
    <xf numFmtId="0" fontId="25" fillId="0" borderId="5" xfId="0" applyFont="1" applyBorder="1" applyAlignment="1">
      <alignment horizontal="right" vertical="top" wrapText="1" readingOrder="1"/>
    </xf>
    <xf numFmtId="0" fontId="12" fillId="0" borderId="5" xfId="0" applyFont="1" applyBorder="1" applyAlignment="1">
      <alignment horizontal="right" vertical="top" wrapText="1" readingOrder="1"/>
    </xf>
    <xf numFmtId="0" fontId="13" fillId="2" borderId="5" xfId="0" applyFont="1" applyFill="1" applyBorder="1" applyAlignment="1">
      <alignment horizontal="right" vertical="top" wrapText="1"/>
    </xf>
    <xf numFmtId="17" fontId="6" fillId="0" borderId="0" xfId="0" applyNumberFormat="1" applyFont="1" applyAlignment="1">
      <alignment horizontal="right" vertical="top" wrapText="1" readingOrder="1"/>
    </xf>
    <xf numFmtId="0" fontId="25" fillId="0" borderId="0" xfId="0" applyFont="1" applyAlignment="1">
      <alignment horizontal="right" vertical="top" wrapText="1" readingOrder="1"/>
    </xf>
    <xf numFmtId="0" fontId="25" fillId="0" borderId="6" xfId="0" applyFont="1" applyBorder="1" applyAlignment="1">
      <alignment horizontal="right" vertical="top" wrapText="1" readingOrder="1"/>
    </xf>
    <xf numFmtId="0" fontId="25" fillId="0" borderId="1" xfId="0" applyFont="1" applyBorder="1" applyAlignment="1">
      <alignment horizontal="right" vertical="top" wrapText="1" readingOrder="1"/>
    </xf>
    <xf numFmtId="0" fontId="25" fillId="0" borderId="1" xfId="0" applyFont="1" applyBorder="1" applyAlignment="1">
      <alignment horizontal="center" vertical="top" wrapText="1"/>
    </xf>
    <xf numFmtId="0" fontId="5" fillId="0" borderId="1" xfId="0" applyFont="1" applyBorder="1" applyAlignment="1">
      <alignment horizontal="left" vertical="top" readingOrder="1"/>
    </xf>
    <xf numFmtId="9" fontId="12" fillId="0" borderId="5" xfId="2" applyFont="1" applyFill="1" applyBorder="1" applyAlignment="1">
      <alignment horizontal="right" vertical="top" wrapText="1"/>
    </xf>
    <xf numFmtId="0" fontId="25" fillId="0" borderId="35" xfId="0" applyFont="1" applyBorder="1" applyAlignment="1">
      <alignment horizontal="right" vertical="top" wrapText="1" readingOrder="1"/>
    </xf>
    <xf numFmtId="3" fontId="9" fillId="2" borderId="36" xfId="6" applyNumberFormat="1" applyFont="1" applyFill="1" applyBorder="1" applyAlignment="1">
      <alignment horizontal="right" vertical="top" wrapText="1" readingOrder="1"/>
    </xf>
    <xf numFmtId="165" fontId="7" fillId="0" borderId="37" xfId="1" applyNumberFormat="1" applyFont="1" applyBorder="1" applyAlignment="1">
      <alignment horizontal="right" vertical="top" wrapText="1" readingOrder="1"/>
    </xf>
    <xf numFmtId="3" fontId="9" fillId="12" borderId="36" xfId="1" applyNumberFormat="1" applyFont="1" applyFill="1" applyBorder="1" applyAlignment="1">
      <alignment horizontal="right" vertical="top" wrapText="1" readingOrder="1"/>
    </xf>
    <xf numFmtId="3" fontId="3" fillId="8" borderId="38" xfId="1" applyNumberFormat="1" applyFont="1" applyFill="1" applyBorder="1" applyAlignment="1">
      <alignment horizontal="right" vertical="top" wrapText="1" readingOrder="1"/>
    </xf>
    <xf numFmtId="0" fontId="25" fillId="0" borderId="36" xfId="0" applyFont="1" applyBorder="1" applyAlignment="1">
      <alignment horizontal="right" vertical="top" wrapText="1"/>
    </xf>
    <xf numFmtId="3" fontId="25" fillId="0" borderId="36" xfId="1" applyNumberFormat="1" applyFont="1" applyFill="1" applyBorder="1" applyAlignment="1">
      <alignment horizontal="right" vertical="top" wrapText="1" readingOrder="1"/>
    </xf>
    <xf numFmtId="3" fontId="25" fillId="0" borderId="36" xfId="0" applyNumberFormat="1" applyFont="1" applyBorder="1" applyAlignment="1">
      <alignment horizontal="right" vertical="top" wrapText="1"/>
    </xf>
    <xf numFmtId="172" fontId="6" fillId="0" borderId="5" xfId="1" applyNumberFormat="1" applyFont="1" applyBorder="1" applyAlignment="1">
      <alignment horizontal="right" vertical="top" wrapText="1" readingOrder="1"/>
    </xf>
    <xf numFmtId="172" fontId="12" fillId="0" borderId="5" xfId="1" applyNumberFormat="1" applyFont="1" applyBorder="1" applyAlignment="1">
      <alignment horizontal="right" vertical="top" wrapText="1" readingOrder="1"/>
    </xf>
    <xf numFmtId="172" fontId="8" fillId="2" borderId="5" xfId="1" applyNumberFormat="1" applyFont="1" applyFill="1" applyBorder="1" applyAlignment="1">
      <alignment horizontal="right" vertical="top" wrapText="1" readingOrder="1"/>
    </xf>
    <xf numFmtId="172" fontId="13" fillId="2" borderId="5" xfId="1" applyNumberFormat="1" applyFont="1" applyFill="1" applyBorder="1" applyAlignment="1">
      <alignment horizontal="right" vertical="top" wrapText="1" readingOrder="1"/>
    </xf>
    <xf numFmtId="172" fontId="5" fillId="0" borderId="5" xfId="1" applyNumberFormat="1" applyFont="1" applyBorder="1" applyAlignment="1">
      <alignment horizontal="right" vertical="top" wrapText="1" readingOrder="1"/>
    </xf>
    <xf numFmtId="172" fontId="12" fillId="0" borderId="5" xfId="1" applyNumberFormat="1" applyFont="1" applyFill="1" applyBorder="1" applyAlignment="1">
      <alignment horizontal="right" vertical="top" wrapText="1" readingOrder="1"/>
    </xf>
    <xf numFmtId="172" fontId="13" fillId="0" borderId="5" xfId="1" applyNumberFormat="1" applyFont="1" applyFill="1" applyBorder="1" applyAlignment="1">
      <alignment horizontal="right" vertical="top" wrapText="1" readingOrder="1"/>
    </xf>
    <xf numFmtId="172" fontId="8" fillId="12" borderId="5" xfId="1" applyNumberFormat="1" applyFont="1" applyFill="1" applyBorder="1" applyAlignment="1">
      <alignment horizontal="right" vertical="top" wrapText="1" readingOrder="1"/>
    </xf>
    <xf numFmtId="172" fontId="13" fillId="12" borderId="5" xfId="1" applyNumberFormat="1" applyFont="1" applyFill="1" applyBorder="1" applyAlignment="1">
      <alignment horizontal="right" vertical="top" wrapText="1" readingOrder="1"/>
    </xf>
    <xf numFmtId="172" fontId="11" fillId="8" borderId="5" xfId="1" applyNumberFormat="1" applyFont="1" applyFill="1" applyBorder="1" applyAlignment="1">
      <alignment horizontal="right" vertical="top" wrapText="1" readingOrder="1"/>
    </xf>
    <xf numFmtId="172" fontId="25" fillId="8" borderId="5" xfId="1" applyNumberFormat="1" applyFont="1" applyFill="1" applyBorder="1" applyAlignment="1">
      <alignment horizontal="right" vertical="top" wrapText="1"/>
    </xf>
    <xf numFmtId="172" fontId="26" fillId="0" borderId="5" xfId="1" applyNumberFormat="1" applyFont="1" applyFill="1" applyBorder="1" applyAlignment="1">
      <alignment horizontal="right" vertical="top" wrapText="1" readingOrder="1"/>
    </xf>
    <xf numFmtId="172" fontId="25" fillId="0" borderId="20" xfId="1" applyNumberFormat="1" applyFont="1" applyBorder="1" applyAlignment="1">
      <alignment horizontal="right" vertical="top" wrapText="1" readingOrder="1"/>
    </xf>
    <xf numFmtId="172" fontId="10" fillId="0" borderId="20" xfId="1" applyNumberFormat="1" applyFont="1" applyBorder="1" applyAlignment="1">
      <alignment horizontal="right" vertical="top" wrapText="1" readingOrder="1"/>
    </xf>
    <xf numFmtId="172" fontId="26" fillId="0" borderId="20" xfId="1" applyNumberFormat="1" applyFont="1" applyBorder="1" applyAlignment="1">
      <alignment horizontal="right" vertical="top" wrapText="1" readingOrder="1"/>
    </xf>
    <xf numFmtId="172" fontId="26" fillId="0" borderId="6" xfId="1" applyNumberFormat="1" applyFont="1" applyFill="1" applyBorder="1" applyAlignment="1">
      <alignment horizontal="right" vertical="top" wrapText="1" readingOrder="1"/>
    </xf>
    <xf numFmtId="172" fontId="26" fillId="0" borderId="1" xfId="1" applyNumberFormat="1" applyFont="1" applyFill="1" applyBorder="1" applyAlignment="1">
      <alignment horizontal="right" wrapText="1" readingOrder="1"/>
    </xf>
    <xf numFmtId="172" fontId="25" fillId="0" borderId="1" xfId="1" applyNumberFormat="1" applyFont="1" applyFill="1" applyBorder="1" applyAlignment="1">
      <alignment horizontal="right" vertical="top" wrapText="1" readingOrder="1"/>
    </xf>
    <xf numFmtId="172" fontId="8" fillId="0" borderId="5" xfId="1" applyNumberFormat="1" applyFont="1" applyFill="1" applyBorder="1" applyAlignment="1">
      <alignment horizontal="right" vertical="top" wrapText="1" readingOrder="1"/>
    </xf>
    <xf numFmtId="172" fontId="11" fillId="8" borderId="0" xfId="1" applyNumberFormat="1" applyFont="1" applyFill="1" applyAlignment="1">
      <alignment horizontal="right" vertical="top" wrapText="1" readingOrder="1"/>
    </xf>
    <xf numFmtId="172" fontId="12" fillId="8" borderId="0" xfId="1" applyNumberFormat="1" applyFont="1" applyFill="1" applyAlignment="1">
      <alignment horizontal="right" vertical="top" wrapText="1"/>
    </xf>
    <xf numFmtId="172" fontId="11" fillId="8" borderId="0" xfId="1" applyNumberFormat="1" applyFont="1" applyFill="1" applyBorder="1" applyAlignment="1">
      <alignment horizontal="right" vertical="top" wrapText="1" readingOrder="1"/>
    </xf>
    <xf numFmtId="172" fontId="12" fillId="0" borderId="0" xfId="1" applyNumberFormat="1" applyFont="1" applyFill="1" applyBorder="1" applyAlignment="1">
      <alignment horizontal="right" vertical="top" wrapText="1" readingOrder="1"/>
    </xf>
    <xf numFmtId="172" fontId="12" fillId="0" borderId="1" xfId="1" applyNumberFormat="1" applyFont="1" applyFill="1" applyBorder="1" applyAlignment="1">
      <alignment horizontal="right" vertical="top" wrapText="1" readingOrder="1"/>
    </xf>
    <xf numFmtId="172" fontId="12" fillId="0" borderId="5" xfId="1" applyNumberFormat="1" applyFont="1" applyBorder="1" applyAlignment="1">
      <alignment vertical="top" wrapText="1" readingOrder="1"/>
    </xf>
    <xf numFmtId="172" fontId="12" fillId="0" borderId="5" xfId="1" applyNumberFormat="1" applyFont="1" applyFill="1" applyBorder="1" applyAlignment="1">
      <alignment horizontal="right" vertical="top" wrapText="1"/>
    </xf>
    <xf numFmtId="0" fontId="49" fillId="0" borderId="39" xfId="0" applyFont="1" applyBorder="1" applyAlignment="1">
      <alignment vertical="center"/>
    </xf>
    <xf numFmtId="0" fontId="2" fillId="0" borderId="39" xfId="0" applyFont="1" applyBorder="1"/>
    <xf numFmtId="164" fontId="25" fillId="0" borderId="20" xfId="1" applyFont="1" applyBorder="1" applyAlignment="1">
      <alignment horizontal="right" vertical="top" wrapText="1" readingOrder="1"/>
    </xf>
    <xf numFmtId="0" fontId="3" fillId="8" borderId="39" xfId="0" applyFont="1" applyFill="1" applyBorder="1" applyAlignment="1">
      <alignment horizontal="right" vertical="center" wrapText="1" readingOrder="1"/>
    </xf>
    <xf numFmtId="0" fontId="56" fillId="9" borderId="39" xfId="0" applyFont="1" applyFill="1" applyBorder="1" applyAlignment="1">
      <alignment horizontal="right" vertical="center" wrapText="1" readingOrder="1"/>
    </xf>
    <xf numFmtId="0" fontId="56" fillId="9" borderId="43" xfId="0" applyFont="1" applyFill="1" applyBorder="1" applyAlignment="1">
      <alignment horizontal="right" vertical="center" wrapText="1" readingOrder="1"/>
    </xf>
    <xf numFmtId="172" fontId="13" fillId="0" borderId="5" xfId="1" applyNumberFormat="1" applyFont="1" applyBorder="1" applyAlignment="1">
      <alignment horizontal="right" vertical="top" wrapText="1" readingOrder="1"/>
    </xf>
    <xf numFmtId="172" fontId="13" fillId="0" borderId="5" xfId="1" applyNumberFormat="1" applyFont="1" applyBorder="1" applyAlignment="1">
      <alignment horizontal="right" vertical="top" wrapText="1"/>
    </xf>
    <xf numFmtId="181" fontId="6" fillId="0" borderId="5" xfId="7" applyNumberFormat="1" applyFont="1" applyBorder="1" applyAlignment="1">
      <alignment horizontal="right" vertical="top" wrapText="1"/>
    </xf>
    <xf numFmtId="0" fontId="6" fillId="0" borderId="0" xfId="7" applyFont="1" applyAlignment="1">
      <alignment horizontal="right" vertical="top" wrapText="1"/>
    </xf>
    <xf numFmtId="0" fontId="6" fillId="0" borderId="0" xfId="7" quotePrefix="1" applyFont="1" applyAlignment="1">
      <alignment horizontal="right" vertical="top" wrapText="1"/>
    </xf>
    <xf numFmtId="169" fontId="25" fillId="0" borderId="10" xfId="7" applyNumberFormat="1" applyFont="1" applyBorder="1" applyAlignment="1">
      <alignment horizontal="right" vertical="top" wrapText="1"/>
    </xf>
    <xf numFmtId="0" fontId="6" fillId="0" borderId="6" xfId="7" applyFont="1" applyBorder="1" applyAlignment="1">
      <alignment horizontal="right" vertical="top" wrapText="1"/>
    </xf>
    <xf numFmtId="169" fontId="25" fillId="0" borderId="8" xfId="7" applyNumberFormat="1" applyFont="1" applyBorder="1" applyAlignment="1">
      <alignment horizontal="right" vertical="top" wrapText="1"/>
    </xf>
    <xf numFmtId="3" fontId="26" fillId="2" borderId="5" xfId="0" applyNumberFormat="1" applyFont="1" applyFill="1" applyBorder="1" applyAlignment="1">
      <alignment horizontal="right" vertical="top" readingOrder="1"/>
    </xf>
    <xf numFmtId="170" fontId="6" fillId="0" borderId="5" xfId="7" applyNumberFormat="1" applyFont="1" applyBorder="1" applyAlignment="1">
      <alignment horizontal="right" vertical="top" wrapText="1"/>
    </xf>
    <xf numFmtId="0" fontId="26" fillId="2" borderId="9" xfId="0" applyFont="1" applyFill="1" applyBorder="1" applyAlignment="1">
      <alignment horizontal="right" vertical="top"/>
    </xf>
    <xf numFmtId="171" fontId="6" fillId="0" borderId="5" xfId="7" applyNumberFormat="1" applyFont="1" applyBorder="1" applyAlignment="1">
      <alignment horizontal="right" vertical="top" wrapText="1"/>
    </xf>
    <xf numFmtId="169" fontId="25" fillId="0" borderId="13" xfId="7" applyNumberFormat="1" applyFont="1" applyBorder="1" applyAlignment="1">
      <alignment horizontal="right" vertical="top" wrapText="1"/>
    </xf>
    <xf numFmtId="0" fontId="6" fillId="0" borderId="1" xfId="7" quotePrefix="1" applyFont="1" applyBorder="1" applyAlignment="1">
      <alignment horizontal="right" vertical="top" wrapText="1"/>
    </xf>
    <xf numFmtId="3" fontId="26" fillId="0" borderId="5" xfId="1" applyNumberFormat="1" applyFont="1" applyFill="1" applyBorder="1" applyAlignment="1">
      <alignment horizontal="right" vertical="top" wrapText="1" readingOrder="1"/>
    </xf>
    <xf numFmtId="3" fontId="25" fillId="3" borderId="5" xfId="6" applyNumberFormat="1" applyFont="1" applyFill="1" applyBorder="1" applyAlignment="1">
      <alignment horizontal="right" vertical="top" wrapText="1" readingOrder="1"/>
    </xf>
    <xf numFmtId="167" fontId="12" fillId="3" borderId="5" xfId="6" applyNumberFormat="1" applyFont="1" applyFill="1" applyBorder="1" applyAlignment="1">
      <alignment horizontal="right" vertical="top" wrapText="1" readingOrder="1"/>
    </xf>
    <xf numFmtId="165" fontId="25" fillId="0" borderId="5" xfId="6" applyNumberFormat="1" applyFont="1" applyFill="1" applyBorder="1" applyAlignment="1">
      <alignment horizontal="right" vertical="top" wrapText="1" readingOrder="1"/>
    </xf>
    <xf numFmtId="178" fontId="19" fillId="0" borderId="17" xfId="13" applyNumberFormat="1" applyFont="1" applyFill="1" applyBorder="1" applyAlignment="1">
      <alignment horizontal="right" vertical="center" wrapText="1" readingOrder="1"/>
    </xf>
    <xf numFmtId="43" fontId="25" fillId="0" borderId="9" xfId="2" applyNumberFormat="1" applyFont="1" applyFill="1" applyBorder="1" applyAlignment="1">
      <alignment horizontal="right" vertical="top" wrapText="1" readingOrder="1"/>
    </xf>
    <xf numFmtId="0" fontId="37" fillId="0" borderId="0" xfId="0" applyFont="1" applyAlignment="1">
      <alignment horizontal="left" vertical="top" wrapText="1" readingOrder="1"/>
    </xf>
    <xf numFmtId="2" fontId="55" fillId="15" borderId="0" xfId="0" applyNumberFormat="1" applyFont="1" applyFill="1" applyAlignment="1">
      <alignment horizontal="center" vertical="center" wrapText="1"/>
    </xf>
    <xf numFmtId="172" fontId="25" fillId="0" borderId="0" xfId="1" applyNumberFormat="1" applyFont="1" applyFill="1" applyBorder="1" applyAlignment="1">
      <alignment horizontal="right" vertical="top" wrapText="1" readingOrder="1"/>
    </xf>
    <xf numFmtId="0" fontId="0" fillId="0" borderId="0" xfId="0" applyAlignment="1">
      <alignment horizontal="left" vertical="top" wrapText="1"/>
    </xf>
    <xf numFmtId="0" fontId="56" fillId="0" borderId="0" xfId="0" applyFont="1" applyAlignment="1">
      <alignment horizontal="left" vertical="center" wrapText="1" readingOrder="1"/>
    </xf>
    <xf numFmtId="0" fontId="62" fillId="0" borderId="0" xfId="0" applyFont="1" applyAlignment="1">
      <alignment horizontal="right" vertical="center" wrapText="1" readingOrder="1"/>
    </xf>
    <xf numFmtId="167" fontId="62" fillId="0" borderId="0" xfId="0" applyNumberFormat="1" applyFont="1" applyAlignment="1">
      <alignment horizontal="right" vertical="center" wrapText="1" readingOrder="1"/>
    </xf>
    <xf numFmtId="167" fontId="56" fillId="0" borderId="0" xfId="0" applyNumberFormat="1" applyFont="1" applyAlignment="1">
      <alignment horizontal="right" vertical="center" wrapText="1" readingOrder="1"/>
    </xf>
    <xf numFmtId="167" fontId="64" fillId="0" borderId="0" xfId="0" applyNumberFormat="1" applyFont="1" applyAlignment="1">
      <alignment horizontal="right" vertical="top" wrapText="1" readingOrder="1"/>
    </xf>
    <xf numFmtId="3" fontId="9" fillId="2" borderId="0" xfId="6" applyNumberFormat="1" applyFont="1" applyFill="1" applyBorder="1" applyAlignment="1">
      <alignment horizontal="right" vertical="top" wrapText="1" readingOrder="1"/>
    </xf>
    <xf numFmtId="167" fontId="25" fillId="0" borderId="0" xfId="0" applyNumberFormat="1" applyFont="1" applyAlignment="1">
      <alignment horizontal="right" vertical="top" wrapText="1" readingOrder="1"/>
    </xf>
    <xf numFmtId="3" fontId="9" fillId="12" borderId="0" xfId="1" applyNumberFormat="1" applyFont="1" applyFill="1" applyBorder="1" applyAlignment="1">
      <alignment horizontal="right" vertical="top" wrapText="1" readingOrder="1"/>
    </xf>
    <xf numFmtId="3" fontId="3" fillId="8" borderId="0" xfId="1" applyNumberFormat="1" applyFont="1" applyFill="1" applyBorder="1" applyAlignment="1">
      <alignment horizontal="right" vertical="top" wrapText="1" readingOrder="1"/>
    </xf>
    <xf numFmtId="164" fontId="9" fillId="2" borderId="5" xfId="1" applyFont="1" applyFill="1" applyBorder="1" applyAlignment="1">
      <alignment horizontal="right" vertical="top" wrapText="1" readingOrder="1"/>
    </xf>
    <xf numFmtId="172" fontId="2" fillId="0" borderId="0" xfId="0" applyNumberFormat="1" applyFont="1" applyAlignment="1">
      <alignment vertical="top"/>
    </xf>
    <xf numFmtId="172" fontId="59" fillId="0" borderId="0" xfId="1" applyNumberFormat="1" applyFont="1" applyAlignment="1">
      <alignment horizontal="right" vertical="center" wrapText="1" readingOrder="1"/>
    </xf>
    <xf numFmtId="164" fontId="25" fillId="3" borderId="1" xfId="1" applyFont="1" applyFill="1" applyBorder="1" applyAlignment="1">
      <alignment vertical="center" wrapText="1" readingOrder="1"/>
    </xf>
    <xf numFmtId="1" fontId="37" fillId="0" borderId="0" xfId="0" applyNumberFormat="1" applyFont="1" applyAlignment="1">
      <alignment horizontal="right" vertical="top" wrapText="1" readingOrder="1"/>
    </xf>
    <xf numFmtId="172" fontId="37" fillId="0" borderId="0" xfId="0" applyNumberFormat="1" applyFont="1" applyAlignment="1">
      <alignment horizontal="left" vertical="top" wrapText="1" readingOrder="1"/>
    </xf>
    <xf numFmtId="167" fontId="35" fillId="16" borderId="34" xfId="0" applyNumberFormat="1" applyFont="1" applyFill="1" applyBorder="1" applyAlignment="1">
      <alignment horizontal="right" vertical="center" wrapText="1" readingOrder="1"/>
    </xf>
    <xf numFmtId="172" fontId="25" fillId="0" borderId="5" xfId="1" applyNumberFormat="1" applyFont="1" applyBorder="1" applyAlignment="1">
      <alignment horizontal="right" vertical="top" wrapText="1" readingOrder="1"/>
    </xf>
    <xf numFmtId="3" fontId="25" fillId="0" borderId="5" xfId="6" applyNumberFormat="1" applyFont="1" applyFill="1" applyBorder="1" applyAlignment="1">
      <alignment horizontal="right" vertical="top" wrapText="1" readingOrder="1"/>
    </xf>
    <xf numFmtId="0" fontId="37" fillId="0" borderId="0" xfId="0" applyFont="1"/>
    <xf numFmtId="0" fontId="37" fillId="0" borderId="0" xfId="0" applyFont="1" applyAlignment="1">
      <alignment horizontal="left" vertical="center" readingOrder="1"/>
    </xf>
    <xf numFmtId="9" fontId="25" fillId="0" borderId="8" xfId="2" applyFont="1" applyFill="1" applyBorder="1" applyAlignment="1">
      <alignment horizontal="right" vertical="top" wrapText="1" readingOrder="1"/>
    </xf>
    <xf numFmtId="0" fontId="19" fillId="4" borderId="18" xfId="0" applyFont="1" applyFill="1" applyBorder="1"/>
    <xf numFmtId="0" fontId="19" fillId="0" borderId="18" xfId="0" applyFont="1" applyBorder="1"/>
    <xf numFmtId="178" fontId="19" fillId="4" borderId="18" xfId="0" applyNumberFormat="1" applyFont="1" applyFill="1" applyBorder="1"/>
    <xf numFmtId="164" fontId="19" fillId="0" borderId="18" xfId="1" applyFont="1" applyFill="1" applyBorder="1" applyAlignment="1">
      <alignment horizontal="right" vertical="center" wrapText="1" readingOrder="1"/>
    </xf>
    <xf numFmtId="0" fontId="19" fillId="0" borderId="0" xfId="0" applyFont="1"/>
    <xf numFmtId="17" fontId="19" fillId="0" borderId="0" xfId="0" applyNumberFormat="1" applyFont="1" applyAlignment="1">
      <alignment horizontal="center" vertical="top" wrapText="1" readingOrder="1"/>
    </xf>
    <xf numFmtId="178" fontId="19" fillId="0" borderId="18" xfId="0" applyNumberFormat="1" applyFont="1" applyBorder="1"/>
    <xf numFmtId="178" fontId="19" fillId="0" borderId="0" xfId="0" applyNumberFormat="1" applyFont="1"/>
    <xf numFmtId="9" fontId="19" fillId="0" borderId="17" xfId="2" applyFont="1" applyFill="1" applyBorder="1" applyAlignment="1">
      <alignment horizontal="right" vertical="center" wrapText="1" readingOrder="1"/>
    </xf>
    <xf numFmtId="173" fontId="53" fillId="0" borderId="0" xfId="0" applyNumberFormat="1" applyFont="1" applyAlignment="1">
      <alignment horizontal="center"/>
    </xf>
    <xf numFmtId="0" fontId="3" fillId="8" borderId="44" xfId="0" applyFont="1" applyFill="1" applyBorder="1" applyAlignment="1">
      <alignment horizontal="center" vertical="center" wrapText="1" readingOrder="1"/>
    </xf>
    <xf numFmtId="0" fontId="3" fillId="8" borderId="45" xfId="0" applyFont="1" applyFill="1" applyBorder="1" applyAlignment="1">
      <alignment horizontal="center" vertical="center" wrapText="1" readingOrder="1"/>
    </xf>
    <xf numFmtId="0" fontId="3" fillId="8" borderId="41" xfId="0" applyFont="1" applyFill="1" applyBorder="1" applyAlignment="1">
      <alignment horizontal="left" vertical="center" wrapText="1" readingOrder="1"/>
    </xf>
    <xf numFmtId="0" fontId="3" fillId="8" borderId="42" xfId="0" applyFont="1" applyFill="1" applyBorder="1" applyAlignment="1">
      <alignment horizontal="left" vertical="center" wrapText="1" readingOrder="1"/>
    </xf>
    <xf numFmtId="0" fontId="56" fillId="9" borderId="48" xfId="0" applyFont="1" applyFill="1" applyBorder="1" applyAlignment="1">
      <alignment horizontal="center" vertical="center" wrapText="1" readingOrder="1"/>
    </xf>
    <xf numFmtId="0" fontId="56" fillId="9" borderId="47" xfId="0" applyFont="1" applyFill="1" applyBorder="1" applyAlignment="1">
      <alignment horizontal="center" vertical="center" wrapText="1" readingOrder="1"/>
    </xf>
    <xf numFmtId="0" fontId="56" fillId="9" borderId="46" xfId="0" applyFont="1" applyFill="1" applyBorder="1" applyAlignment="1">
      <alignment horizontal="center" vertical="center" wrapText="1" readingOrder="1"/>
    </xf>
    <xf numFmtId="0" fontId="56" fillId="9" borderId="40" xfId="0" applyFont="1" applyFill="1" applyBorder="1" applyAlignment="1">
      <alignment horizontal="left" vertical="center" wrapText="1" readingOrder="1"/>
    </xf>
    <xf numFmtId="2" fontId="55" fillId="0" borderId="0" xfId="0" applyNumberFormat="1" applyFont="1" applyAlignment="1">
      <alignment horizontal="center" vertical="center" wrapText="1"/>
    </xf>
    <xf numFmtId="3" fontId="14" fillId="0" borderId="0" xfId="0" applyNumberFormat="1" applyFont="1" applyAlignment="1">
      <alignment horizontal="center" vertical="top"/>
    </xf>
    <xf numFmtId="0" fontId="55" fillId="0" borderId="0" xfId="0" applyFont="1" applyAlignment="1">
      <alignment horizontal="center" vertical="top"/>
    </xf>
    <xf numFmtId="0" fontId="37" fillId="0" borderId="0" xfId="0" applyFont="1" applyAlignment="1">
      <alignment horizontal="left" vertical="top" wrapText="1" readingOrder="1"/>
    </xf>
    <xf numFmtId="0" fontId="3" fillId="8" borderId="25" xfId="0" applyFont="1" applyFill="1" applyBorder="1" applyAlignment="1">
      <alignment horizontal="center" vertical="top" wrapText="1" readingOrder="1"/>
    </xf>
    <xf numFmtId="0" fontId="3" fillId="8" borderId="21" xfId="0" applyFont="1" applyFill="1" applyBorder="1" applyAlignment="1">
      <alignment horizontal="center" vertical="top" wrapText="1" readingOrder="1"/>
    </xf>
    <xf numFmtId="0" fontId="3" fillId="8" borderId="0" xfId="0" applyFont="1" applyFill="1" applyAlignment="1">
      <alignment horizontal="left" vertical="top" wrapText="1" readingOrder="1"/>
    </xf>
    <xf numFmtId="0" fontId="3" fillId="8" borderId="1" xfId="0" applyFont="1" applyFill="1" applyBorder="1" applyAlignment="1">
      <alignment horizontal="left" vertical="top" wrapText="1" readingOrder="1"/>
    </xf>
    <xf numFmtId="0" fontId="3" fillId="8" borderId="22" xfId="0" applyFont="1" applyFill="1" applyBorder="1" applyAlignment="1">
      <alignment horizontal="center" vertical="top" wrapText="1" readingOrder="1"/>
    </xf>
    <xf numFmtId="17" fontId="6" fillId="0" borderId="6" xfId="0" applyNumberFormat="1" applyFont="1" applyBorder="1" applyAlignment="1">
      <alignment horizontal="right" vertical="top" wrapText="1" readingOrder="1"/>
    </xf>
    <xf numFmtId="17" fontId="6" fillId="0" borderId="1" xfId="0" applyNumberFormat="1" applyFont="1" applyBorder="1" applyAlignment="1">
      <alignment horizontal="right" vertical="top" wrapText="1" readingOrder="1"/>
    </xf>
    <xf numFmtId="0" fontId="6" fillId="0" borderId="6" xfId="0" applyFont="1" applyBorder="1" applyAlignment="1">
      <alignment horizontal="right" vertical="top" wrapText="1" readingOrder="1"/>
    </xf>
    <xf numFmtId="0" fontId="6" fillId="0" borderId="1" xfId="0" applyFont="1" applyBorder="1" applyAlignment="1">
      <alignment horizontal="right" vertical="top" wrapText="1" readingOrder="1"/>
    </xf>
    <xf numFmtId="0" fontId="71" fillId="0" borderId="0" xfId="0" applyFont="1" applyAlignment="1">
      <alignment horizontal="left" vertical="top" wrapText="1" readingOrder="1"/>
    </xf>
    <xf numFmtId="0" fontId="12" fillId="0" borderId="0" xfId="0" applyFont="1" applyAlignment="1">
      <alignment vertical="top" wrapText="1"/>
    </xf>
    <xf numFmtId="172" fontId="25" fillId="0" borderId="6" xfId="1" applyNumberFormat="1" applyFont="1" applyFill="1" applyBorder="1" applyAlignment="1">
      <alignment horizontal="right" vertical="top" wrapText="1" readingOrder="1"/>
    </xf>
    <xf numFmtId="172" fontId="25" fillId="0" borderId="1" xfId="1" applyNumberFormat="1" applyFont="1" applyFill="1" applyBorder="1" applyAlignment="1">
      <alignment horizontal="right" vertical="top" wrapText="1" readingOrder="1"/>
    </xf>
    <xf numFmtId="172" fontId="25" fillId="0" borderId="0" xfId="1" applyNumberFormat="1" applyFont="1" applyFill="1" applyBorder="1" applyAlignment="1">
      <alignment horizontal="right" vertical="top" wrapText="1" readingOrder="1"/>
    </xf>
    <xf numFmtId="0" fontId="14" fillId="0" borderId="0" xfId="0" applyFont="1" applyAlignment="1">
      <alignment horizontal="center" vertical="top"/>
    </xf>
    <xf numFmtId="0" fontId="0" fillId="0" borderId="0" xfId="0" applyAlignment="1">
      <alignment horizontal="center" vertical="top"/>
    </xf>
    <xf numFmtId="0" fontId="28" fillId="0" borderId="4" xfId="0" applyFont="1" applyBorder="1" applyAlignment="1">
      <alignment horizontal="left" vertical="top" wrapText="1" readingOrder="1"/>
    </xf>
    <xf numFmtId="0" fontId="3" fillId="8" borderId="23" xfId="0" applyFont="1" applyFill="1" applyBorder="1" applyAlignment="1">
      <alignment horizontal="center" vertical="top" wrapText="1" readingOrder="1"/>
    </xf>
    <xf numFmtId="0" fontId="3" fillId="8" borderId="27" xfId="0" applyFont="1" applyFill="1" applyBorder="1" applyAlignment="1">
      <alignment horizontal="center" vertical="top" wrapText="1" readingOrder="1"/>
    </xf>
    <xf numFmtId="0" fontId="3" fillId="8" borderId="28" xfId="0" applyFont="1" applyFill="1" applyBorder="1" applyAlignment="1">
      <alignment horizontal="center" vertical="top" wrapText="1" readingOrder="1"/>
    </xf>
    <xf numFmtId="0" fontId="3" fillId="8" borderId="26" xfId="0" applyFont="1" applyFill="1" applyBorder="1" applyAlignment="1">
      <alignment horizontal="center" vertical="top" wrapText="1" readingOrder="1"/>
    </xf>
    <xf numFmtId="167" fontId="37" fillId="0" borderId="0" xfId="0" applyNumberFormat="1" applyFont="1" applyAlignment="1">
      <alignment horizontal="left" vertical="top" wrapText="1"/>
    </xf>
    <xf numFmtId="0" fontId="0" fillId="0" borderId="0" xfId="0" applyAlignment="1">
      <alignment horizontal="left" vertical="top" wrapText="1"/>
    </xf>
    <xf numFmtId="0" fontId="16" fillId="14" borderId="0" xfId="0" applyFont="1" applyFill="1" applyAlignment="1">
      <alignment horizontal="center" vertical="center" wrapText="1" readingOrder="1"/>
    </xf>
    <xf numFmtId="0" fontId="16" fillId="6" borderId="0" xfId="0" applyFont="1" applyFill="1" applyAlignment="1">
      <alignment horizontal="center" vertical="center" wrapText="1" readingOrder="1"/>
    </xf>
    <xf numFmtId="0" fontId="16" fillId="7" borderId="0" xfId="0" applyFont="1" applyFill="1" applyAlignment="1">
      <alignment horizontal="center" vertical="center" wrapText="1" readingOrder="1"/>
    </xf>
    <xf numFmtId="0" fontId="37" fillId="0" borderId="6" xfId="0" applyFont="1" applyBorder="1" applyAlignment="1">
      <alignment horizontal="left" vertical="top" wrapText="1" readingOrder="1"/>
    </xf>
    <xf numFmtId="0" fontId="3" fillId="8" borderId="0" xfId="0" applyFont="1" applyFill="1" applyAlignment="1">
      <alignment horizontal="right" vertical="top" wrapText="1" readingOrder="1"/>
    </xf>
    <xf numFmtId="0" fontId="3" fillId="8" borderId="1" xfId="0" applyFont="1" applyFill="1" applyBorder="1" applyAlignment="1">
      <alignment horizontal="right" vertical="top" wrapText="1" readingOrder="1"/>
    </xf>
    <xf numFmtId="0" fontId="6" fillId="0" borderId="16" xfId="7" applyFont="1" applyBorder="1" applyAlignment="1">
      <alignment horizontal="left" vertical="top" wrapText="1"/>
    </xf>
    <xf numFmtId="0" fontId="6" fillId="0" borderId="14" xfId="7" applyFont="1" applyBorder="1" applyAlignment="1">
      <alignment horizontal="left" vertical="top" wrapText="1"/>
    </xf>
    <xf numFmtId="0" fontId="6" fillId="0" borderId="12" xfId="7" applyFont="1" applyBorder="1" applyAlignment="1">
      <alignment horizontal="left" vertical="top" wrapText="1"/>
    </xf>
    <xf numFmtId="3" fontId="70" fillId="0" borderId="6" xfId="7" applyNumberFormat="1" applyFont="1" applyBorder="1" applyAlignment="1">
      <alignment horizontal="right" vertical="top" wrapText="1"/>
    </xf>
    <xf numFmtId="3" fontId="70" fillId="0" borderId="0" xfId="7" applyNumberFormat="1" applyFont="1" applyAlignment="1">
      <alignment horizontal="right" vertical="top" wrapText="1"/>
    </xf>
    <xf numFmtId="3" fontId="70" fillId="0" borderId="1" xfId="7" applyNumberFormat="1" applyFont="1" applyBorder="1" applyAlignment="1">
      <alignment horizontal="right" vertical="top" wrapText="1"/>
    </xf>
    <xf numFmtId="0" fontId="6" fillId="0" borderId="6" xfId="7" applyFont="1" applyBorder="1" applyAlignment="1">
      <alignment horizontal="right" vertical="top" wrapText="1"/>
    </xf>
    <xf numFmtId="0" fontId="6" fillId="0" borderId="1" xfId="7" applyFont="1" applyBorder="1" applyAlignment="1">
      <alignment horizontal="right" vertical="top" wrapText="1"/>
    </xf>
    <xf numFmtId="0" fontId="6" fillId="0" borderId="6" xfId="7" applyFont="1" applyBorder="1" applyAlignment="1">
      <alignment horizontal="right" vertical="center" wrapText="1"/>
    </xf>
    <xf numFmtId="0" fontId="6" fillId="0" borderId="1" xfId="7" applyFont="1" applyBorder="1" applyAlignment="1">
      <alignment horizontal="right" vertical="center" wrapText="1"/>
    </xf>
    <xf numFmtId="0" fontId="8" fillId="0" borderId="16" xfId="7" applyFont="1" applyBorder="1" applyAlignment="1">
      <alignment horizontal="left" vertical="top" wrapText="1"/>
    </xf>
    <xf numFmtId="0" fontId="8" fillId="0" borderId="12" xfId="7" applyFont="1" applyBorder="1" applyAlignment="1">
      <alignment horizontal="left" vertical="top" wrapText="1"/>
    </xf>
    <xf numFmtId="0" fontId="8" fillId="0" borderId="16" xfId="7" applyFont="1" applyBorder="1" applyAlignment="1">
      <alignment vertical="top" wrapText="1"/>
    </xf>
    <xf numFmtId="0" fontId="8" fillId="0" borderId="12" xfId="7" applyFont="1" applyBorder="1" applyAlignment="1">
      <alignment vertical="top" wrapText="1"/>
    </xf>
    <xf numFmtId="0" fontId="8" fillId="0" borderId="14" xfId="7" applyFont="1" applyBorder="1" applyAlignment="1">
      <alignment horizontal="left" vertical="top" wrapText="1"/>
    </xf>
    <xf numFmtId="0" fontId="6" fillId="0" borderId="0" xfId="7" applyFont="1" applyAlignment="1">
      <alignment horizontal="right" vertical="center" wrapText="1"/>
    </xf>
    <xf numFmtId="171" fontId="6" fillId="0" borderId="6" xfId="7" applyNumberFormat="1" applyFont="1" applyBorder="1" applyAlignment="1">
      <alignment horizontal="right" vertical="top" wrapText="1"/>
    </xf>
    <xf numFmtId="171" fontId="6" fillId="0" borderId="1" xfId="7" applyNumberFormat="1" applyFont="1" applyBorder="1" applyAlignment="1">
      <alignment horizontal="right" vertical="top" wrapText="1"/>
    </xf>
    <xf numFmtId="0" fontId="6" fillId="0" borderId="6" xfId="7" applyFont="1" applyBorder="1" applyAlignment="1">
      <alignment horizontal="center" vertical="center" wrapText="1"/>
    </xf>
    <xf numFmtId="0" fontId="6" fillId="0" borderId="1" xfId="7" applyFont="1" applyBorder="1" applyAlignment="1">
      <alignment horizontal="center" vertical="center" wrapText="1"/>
    </xf>
  </cellXfs>
  <cellStyles count="21">
    <cellStyle name="B Table text 9" xfId="11" xr:uid="{7E973832-C630-4143-B948-7E130C7C75C6}"/>
    <cellStyle name="Comma" xfId="1" builtinId="3"/>
    <cellStyle name="Comma 2" xfId="6" xr:uid="{18AE533D-C613-4C27-90E0-539FBBC5F7A2}"/>
    <cellStyle name="Comma 2 2" xfId="14" xr:uid="{4D2F713F-6F55-4887-8E3B-753754392472}"/>
    <cellStyle name="Comma 2 2 2" xfId="20" xr:uid="{07329DF7-9079-4A18-8345-EA05C2FF8CB9}"/>
    <cellStyle name="Comma 3" xfId="13" xr:uid="{A8C3ED3B-13F7-44DA-8380-196CD788DA52}"/>
    <cellStyle name="Comma 3 2" xfId="19" xr:uid="{710014CE-BA42-4DF1-8D75-8F8F16464717}"/>
    <cellStyle name="Comma 4" xfId="5" xr:uid="{DA32E770-4765-434C-A247-9B765B79FAE0}"/>
    <cellStyle name="Comma 4 2" xfId="17" xr:uid="{363FD782-5DBE-4C85-8DD2-CAEFB002DD18}"/>
    <cellStyle name="footnote" xfId="12" xr:uid="{36F702F6-D689-415B-9E04-701F4057A91B}"/>
    <cellStyle name="Normal" xfId="0" builtinId="0"/>
    <cellStyle name="Normal 2" xfId="3" xr:uid="{4DAD799E-32FA-4CDA-9DBD-9C4698E2A925}"/>
    <cellStyle name="Normal 2 3" xfId="7" xr:uid="{94815DA1-B385-452D-A753-5117F4AEC416}"/>
    <cellStyle name="Normal 2 4" xfId="15" xr:uid="{A8D765D4-6FD7-475A-B3D6-DE970DD259BF}"/>
    <cellStyle name="Normal 3" xfId="9" xr:uid="{851CB1C6-B4AC-405B-8B77-ED511D798FDF}"/>
    <cellStyle name="Normal 3 2" xfId="18" xr:uid="{563C75A8-F75B-4467-B27B-23E50E8E25D2}"/>
    <cellStyle name="Normal 4" xfId="4" xr:uid="{6AE608C4-E62A-4AEE-9987-D2082E951C13}"/>
    <cellStyle name="Normal 5" xfId="16" xr:uid="{158CD4BB-60E4-4B44-AE3B-84E667EE44A3}"/>
    <cellStyle name="Percent" xfId="2" builtinId="5"/>
    <cellStyle name="Table Normal" xfId="8" xr:uid="{E339F386-5597-4B3B-B9CD-088E1C7F8454}"/>
    <cellStyle name="Table Text Black" xfId="10" xr:uid="{C5F38429-574A-4C05-BD28-9937E318E39D}"/>
  </cellStyles>
  <dxfs count="0"/>
  <tableStyles count="0" defaultTableStyle="TableStyleMedium2" defaultPivotStyle="PivotStyleLight16"/>
  <colors>
    <mruColors>
      <color rgb="FF3397CF"/>
      <color rgb="FF336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19050</xdr:colOff>
      <xdr:row>8</xdr:row>
      <xdr:rowOff>76200</xdr:rowOff>
    </xdr:from>
    <xdr:to>
      <xdr:col>6</xdr:col>
      <xdr:colOff>85725</xdr:colOff>
      <xdr:row>10</xdr:row>
      <xdr:rowOff>152400</xdr:rowOff>
    </xdr:to>
    <xdr:sp macro="" textlink="">
      <xdr:nvSpPr>
        <xdr:cNvPr id="2" name="Right Brace 1">
          <a:extLst>
            <a:ext uri="{FF2B5EF4-FFF2-40B4-BE49-F238E27FC236}">
              <a16:creationId xmlns:a16="http://schemas.microsoft.com/office/drawing/2014/main" id="{6E1293BD-BAD6-486D-A2F6-2D86EC00801A}"/>
            </a:ext>
          </a:extLst>
        </xdr:cNvPr>
        <xdr:cNvSpPr/>
      </xdr:nvSpPr>
      <xdr:spPr>
        <a:xfrm>
          <a:off x="4214813" y="1976438"/>
          <a:ext cx="66675"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6</xdr:col>
      <xdr:colOff>19050</xdr:colOff>
      <xdr:row>11</xdr:row>
      <xdr:rowOff>11296</xdr:rowOff>
    </xdr:from>
    <xdr:to>
      <xdr:col>6</xdr:col>
      <xdr:colOff>64769</xdr:colOff>
      <xdr:row>12</xdr:row>
      <xdr:rowOff>209550</xdr:rowOff>
    </xdr:to>
    <xdr:sp macro="" textlink="">
      <xdr:nvSpPr>
        <xdr:cNvPr id="3" name="Right Brace 2">
          <a:extLst>
            <a:ext uri="{FF2B5EF4-FFF2-40B4-BE49-F238E27FC236}">
              <a16:creationId xmlns:a16="http://schemas.microsoft.com/office/drawing/2014/main" id="{C9E1D51A-6188-4063-B30D-A1A837C4DEEF}"/>
            </a:ext>
          </a:extLst>
        </xdr:cNvPr>
        <xdr:cNvSpPr/>
      </xdr:nvSpPr>
      <xdr:spPr>
        <a:xfrm>
          <a:off x="4214813" y="2540184"/>
          <a:ext cx="45719" cy="41732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6</xdr:col>
      <xdr:colOff>38100</xdr:colOff>
      <xdr:row>5</xdr:row>
      <xdr:rowOff>92393</xdr:rowOff>
    </xdr:from>
    <xdr:to>
      <xdr:col>6</xdr:col>
      <xdr:colOff>104775</xdr:colOff>
      <xdr:row>7</xdr:row>
      <xdr:rowOff>155258</xdr:rowOff>
    </xdr:to>
    <xdr:sp macro="" textlink="">
      <xdr:nvSpPr>
        <xdr:cNvPr id="7" name="Right Brace 6">
          <a:extLst>
            <a:ext uri="{FF2B5EF4-FFF2-40B4-BE49-F238E27FC236}">
              <a16:creationId xmlns:a16="http://schemas.microsoft.com/office/drawing/2014/main" id="{84959963-0893-4350-85F1-0F5C77B1FD37}"/>
            </a:ext>
          </a:extLst>
        </xdr:cNvPr>
        <xdr:cNvSpPr/>
      </xdr:nvSpPr>
      <xdr:spPr>
        <a:xfrm>
          <a:off x="4233863" y="1363981"/>
          <a:ext cx="66675" cy="48196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8</xdr:row>
      <xdr:rowOff>76200</xdr:rowOff>
    </xdr:from>
    <xdr:to>
      <xdr:col>6</xdr:col>
      <xdr:colOff>85725</xdr:colOff>
      <xdr:row>10</xdr:row>
      <xdr:rowOff>152400</xdr:rowOff>
    </xdr:to>
    <xdr:sp macro="" textlink="">
      <xdr:nvSpPr>
        <xdr:cNvPr id="2" name="Right Brace 1">
          <a:extLst>
            <a:ext uri="{FF2B5EF4-FFF2-40B4-BE49-F238E27FC236}">
              <a16:creationId xmlns:a16="http://schemas.microsoft.com/office/drawing/2014/main" id="{59E6734E-EA3E-4723-9DC1-BFE661E82307}"/>
            </a:ext>
          </a:extLst>
        </xdr:cNvPr>
        <xdr:cNvSpPr/>
      </xdr:nvSpPr>
      <xdr:spPr>
        <a:xfrm>
          <a:off x="5000625" y="2190750"/>
          <a:ext cx="66675"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6</xdr:col>
      <xdr:colOff>19050</xdr:colOff>
      <xdr:row>11</xdr:row>
      <xdr:rowOff>11296</xdr:rowOff>
    </xdr:from>
    <xdr:to>
      <xdr:col>6</xdr:col>
      <xdr:colOff>64769</xdr:colOff>
      <xdr:row>12</xdr:row>
      <xdr:rowOff>209550</xdr:rowOff>
    </xdr:to>
    <xdr:sp macro="" textlink="">
      <xdr:nvSpPr>
        <xdr:cNvPr id="3" name="Right Brace 2">
          <a:extLst>
            <a:ext uri="{FF2B5EF4-FFF2-40B4-BE49-F238E27FC236}">
              <a16:creationId xmlns:a16="http://schemas.microsoft.com/office/drawing/2014/main" id="{E0396CB4-252A-49D0-9B8C-E3932D4FF7DE}"/>
            </a:ext>
          </a:extLst>
        </xdr:cNvPr>
        <xdr:cNvSpPr/>
      </xdr:nvSpPr>
      <xdr:spPr>
        <a:xfrm>
          <a:off x="5000625" y="2754496"/>
          <a:ext cx="45719" cy="3697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6</xdr:col>
      <xdr:colOff>38100</xdr:colOff>
      <xdr:row>5</xdr:row>
      <xdr:rowOff>92393</xdr:rowOff>
    </xdr:from>
    <xdr:to>
      <xdr:col>6</xdr:col>
      <xdr:colOff>104775</xdr:colOff>
      <xdr:row>7</xdr:row>
      <xdr:rowOff>155258</xdr:rowOff>
    </xdr:to>
    <xdr:sp macro="" textlink="">
      <xdr:nvSpPr>
        <xdr:cNvPr id="4" name="Right Brace 3">
          <a:extLst>
            <a:ext uri="{FF2B5EF4-FFF2-40B4-BE49-F238E27FC236}">
              <a16:creationId xmlns:a16="http://schemas.microsoft.com/office/drawing/2014/main" id="{9AAA0EDE-2813-4CC0-AF04-78FCED962F79}"/>
            </a:ext>
          </a:extLst>
        </xdr:cNvPr>
        <xdr:cNvSpPr/>
      </xdr:nvSpPr>
      <xdr:spPr>
        <a:xfrm>
          <a:off x="5019675" y="1583055"/>
          <a:ext cx="66675" cy="48196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person displayName="Jamie Reed" id="{FA46162C-5EE1-4F3F-99C0-7D3A1477092F}" userId="S::Jamie.Reed@icgam.com::e8561203-6509-4049-a05a-55f97a4fa91b" providerId="AD"/>
</personList>
</file>

<file path=xl/theme/theme1.xml><?xml version="1.0" encoding="utf-8"?>
<a:theme xmlns:a="http://schemas.openxmlformats.org/drawingml/2006/main" name="Office Theme">
  <a:themeElements>
    <a:clrScheme name="ICG_COLORS_2021">
      <a:dk1>
        <a:srgbClr val="494949"/>
      </a:dk1>
      <a:lt1>
        <a:srgbClr val="FFFFFF"/>
      </a:lt1>
      <a:dk2>
        <a:srgbClr val="3A4BFB"/>
      </a:dk2>
      <a:lt2>
        <a:srgbClr val="B6B6B6"/>
      </a:lt2>
      <a:accent1>
        <a:srgbClr val="003B49"/>
      </a:accent1>
      <a:accent2>
        <a:srgbClr val="3A4BFB"/>
      </a:accent2>
      <a:accent3>
        <a:srgbClr val="007DC3"/>
      </a:accent3>
      <a:accent4>
        <a:srgbClr val="82E5C6"/>
      </a:accent4>
      <a:accent5>
        <a:srgbClr val="33626D"/>
      </a:accent5>
      <a:accent6>
        <a:srgbClr val="668992"/>
      </a:accent6>
      <a:hlink>
        <a:srgbClr val="494949"/>
      </a:hlink>
      <a:folHlink>
        <a:srgbClr val="4949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2" dT="2025-10-06T10:30:42.34" personId="{FA46162C-5EE1-4F3F-99C0-7D3A1477092F}" id="{E4FF7BA2-F7C4-4AA6-91E4-F2848CF39A17}">
    <text>At year end, we called out 3,483, can you advise on the change to 3,486</text>
  </threadedComment>
  <threadedComment ref="H12" dT="2025-10-06T10:31:23.57" personId="{FA46162C-5EE1-4F3F-99C0-7D3A1477092F}" id="{BC666F69-FD91-4698-A299-F524B454E2B0}">
    <text>Driven by Client change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BA89-C48F-410A-8E1D-6F3537A18BAC}">
  <sheetPr>
    <pageSetUpPr fitToPage="1"/>
  </sheetPr>
  <dimension ref="A1:N32"/>
  <sheetViews>
    <sheetView showGridLines="0" tabSelected="1" view="pageBreakPreview" zoomScaleNormal="100" zoomScaleSheetLayoutView="100" workbookViewId="0">
      <selection activeCell="B25" sqref="B25"/>
    </sheetView>
  </sheetViews>
  <sheetFormatPr defaultRowHeight="15" x14ac:dyDescent="0.25"/>
  <cols>
    <col min="1" max="1" width="1.85546875" customWidth="1"/>
    <col min="2" max="2" width="16.85546875" customWidth="1"/>
  </cols>
  <sheetData>
    <row r="1" spans="1:2" x14ac:dyDescent="0.25">
      <c r="A1" t="s">
        <v>0</v>
      </c>
    </row>
    <row r="2" spans="1:2" x14ac:dyDescent="0.25">
      <c r="B2" s="86" t="s">
        <v>1</v>
      </c>
    </row>
    <row r="6" spans="1:2" ht="61.5" x14ac:dyDescent="0.9">
      <c r="B6" s="85" t="s">
        <v>2</v>
      </c>
    </row>
    <row r="13" spans="1:2" ht="18.75" x14ac:dyDescent="0.3">
      <c r="B13" s="87" t="s">
        <v>3</v>
      </c>
    </row>
    <row r="17" spans="2:14" x14ac:dyDescent="0.25">
      <c r="B17" s="406">
        <v>45979</v>
      </c>
      <c r="C17" s="406"/>
    </row>
    <row r="24" spans="2:14" x14ac:dyDescent="0.25">
      <c r="B24" s="59"/>
      <c r="C24" s="59"/>
      <c r="D24" s="59"/>
      <c r="E24" s="59"/>
      <c r="F24" s="59"/>
      <c r="G24" s="59"/>
      <c r="H24" s="59"/>
      <c r="I24" s="59"/>
      <c r="J24" s="59"/>
      <c r="K24" s="59"/>
      <c r="L24" s="59"/>
      <c r="M24" s="59"/>
      <c r="N24" s="59"/>
    </row>
    <row r="25" spans="2:14" x14ac:dyDescent="0.25">
      <c r="B25" s="60"/>
    </row>
    <row r="32" spans="2:14" x14ac:dyDescent="0.25">
      <c r="B32" t="s">
        <v>0</v>
      </c>
    </row>
  </sheetData>
  <mergeCells count="1">
    <mergeCell ref="B17:C17"/>
  </mergeCells>
  <printOptions horizontalCentered="1" verticalCentered="1"/>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3BF5-F9BA-4079-A9FC-5F38ABAD9D85}">
  <sheetPr>
    <pageSetUpPr fitToPage="1"/>
  </sheetPr>
  <dimension ref="A1:T51"/>
  <sheetViews>
    <sheetView showGridLines="0" view="pageBreakPreview" zoomScale="115" zoomScaleNormal="100" zoomScaleSheetLayoutView="115" workbookViewId="0">
      <pane xSplit="1" ySplit="3" topLeftCell="B4" activePane="bottomRight" state="frozen"/>
      <selection pane="topRight" activeCell="S17" sqref="S17"/>
      <selection pane="bottomLeft" activeCell="S17" sqref="S17"/>
      <selection pane="bottomRight" activeCell="O25" sqref="O25"/>
    </sheetView>
  </sheetViews>
  <sheetFormatPr defaultColWidth="8.7109375" defaultRowHeight="12.75" x14ac:dyDescent="0.25"/>
  <cols>
    <col min="1" max="1" width="25.5703125" style="16" customWidth="1"/>
    <col min="2" max="2" width="5.7109375" style="16" customWidth="1"/>
    <col min="3" max="10" width="9.5703125" style="16" customWidth="1"/>
    <col min="11" max="11" width="11" style="16" customWidth="1"/>
    <col min="12" max="12" width="9.5703125" style="16" customWidth="1"/>
    <col min="13" max="13" width="9.5703125" style="17" customWidth="1"/>
    <col min="14" max="15" width="9.5703125" style="16" customWidth="1"/>
    <col min="16" max="16" width="9.5703125" style="17" customWidth="1"/>
    <col min="17" max="19" width="9.5703125" style="16" customWidth="1"/>
    <col min="20" max="16384" width="8.7109375" style="238"/>
  </cols>
  <sheetData>
    <row r="1" spans="1:20" ht="15" customHeight="1" x14ac:dyDescent="0.25">
      <c r="A1" s="102" t="s">
        <v>36</v>
      </c>
      <c r="B1" s="416"/>
      <c r="C1" s="416"/>
      <c r="D1" s="416"/>
      <c r="E1" s="416"/>
      <c r="F1" s="416"/>
      <c r="G1" s="416"/>
      <c r="H1" s="416"/>
      <c r="I1" s="118"/>
      <c r="J1" s="415"/>
      <c r="K1" s="415"/>
      <c r="L1" s="415"/>
      <c r="M1" s="417"/>
      <c r="N1" s="417"/>
      <c r="O1" s="417"/>
      <c r="P1" s="417"/>
      <c r="Q1" s="417"/>
      <c r="R1" s="417"/>
      <c r="S1" s="417"/>
    </row>
    <row r="2" spans="1:20" ht="36" customHeight="1" x14ac:dyDescent="0.25">
      <c r="A2" s="421" t="s">
        <v>6</v>
      </c>
      <c r="B2" s="95"/>
      <c r="C2" s="420" t="s">
        <v>99</v>
      </c>
      <c r="D2" s="420"/>
      <c r="E2" s="423"/>
      <c r="F2" s="419" t="s">
        <v>100</v>
      </c>
      <c r="G2" s="420"/>
      <c r="H2" s="420"/>
      <c r="I2" s="95"/>
      <c r="J2" s="420" t="s">
        <v>101</v>
      </c>
      <c r="K2" s="420"/>
      <c r="L2" s="423"/>
      <c r="M2" s="419" t="s">
        <v>178</v>
      </c>
      <c r="N2" s="420"/>
      <c r="O2" s="423"/>
      <c r="P2" s="419" t="s">
        <v>179</v>
      </c>
      <c r="Q2" s="420"/>
      <c r="R2" s="420"/>
      <c r="S2" s="95"/>
    </row>
    <row r="3" spans="1:20" ht="54.4" customHeight="1" x14ac:dyDescent="0.25">
      <c r="A3" s="422"/>
      <c r="B3" s="95" t="s">
        <v>104</v>
      </c>
      <c r="C3" s="97" t="s">
        <v>105</v>
      </c>
      <c r="D3" s="97" t="s">
        <v>106</v>
      </c>
      <c r="E3" s="97" t="s">
        <v>107</v>
      </c>
      <c r="F3" s="97" t="s">
        <v>108</v>
      </c>
      <c r="G3" s="97" t="s">
        <v>166</v>
      </c>
      <c r="H3" s="97" t="s">
        <v>49</v>
      </c>
      <c r="I3" s="97" t="s">
        <v>110</v>
      </c>
      <c r="J3" s="96" t="s">
        <v>112</v>
      </c>
      <c r="K3" s="97" t="s">
        <v>113</v>
      </c>
      <c r="L3" s="96" t="s">
        <v>114</v>
      </c>
      <c r="M3" s="97" t="s">
        <v>49</v>
      </c>
      <c r="N3" s="97" t="s">
        <v>115</v>
      </c>
      <c r="O3" s="97" t="s">
        <v>116</v>
      </c>
      <c r="P3" s="97" t="s">
        <v>117</v>
      </c>
      <c r="Q3" s="97" t="s">
        <v>118</v>
      </c>
      <c r="R3" s="97" t="s">
        <v>119</v>
      </c>
      <c r="S3" s="97" t="s">
        <v>167</v>
      </c>
    </row>
    <row r="4" spans="1:20" ht="18" customHeight="1" x14ac:dyDescent="0.25">
      <c r="A4" s="239" t="s">
        <v>26</v>
      </c>
      <c r="B4" s="240"/>
      <c r="C4" s="18"/>
      <c r="D4" s="18"/>
      <c r="E4" s="18"/>
      <c r="F4" s="241"/>
      <c r="G4" s="242"/>
      <c r="H4" s="242"/>
      <c r="I4" s="243"/>
      <c r="J4" s="18"/>
      <c r="K4" s="243"/>
      <c r="L4" s="243"/>
      <c r="M4" s="38"/>
      <c r="N4" s="38"/>
      <c r="O4" s="18"/>
      <c r="P4" s="38"/>
      <c r="Q4" s="38"/>
      <c r="R4" s="18"/>
      <c r="S4" s="244"/>
    </row>
    <row r="5" spans="1:20" ht="13.5" customHeight="1" x14ac:dyDescent="0.25">
      <c r="A5" s="19" t="s">
        <v>88</v>
      </c>
      <c r="B5" s="20" t="s">
        <v>25</v>
      </c>
      <c r="C5" s="21">
        <v>41306</v>
      </c>
      <c r="D5" s="21" t="s">
        <v>30</v>
      </c>
      <c r="E5" s="20" t="s">
        <v>122</v>
      </c>
      <c r="F5" s="201">
        <v>111</v>
      </c>
      <c r="G5" s="201">
        <v>10</v>
      </c>
      <c r="H5" s="201">
        <v>121</v>
      </c>
      <c r="I5" s="201">
        <v>0</v>
      </c>
      <c r="J5" s="201">
        <v>34</v>
      </c>
      <c r="K5" s="201">
        <v>2</v>
      </c>
      <c r="L5" s="201">
        <v>32</v>
      </c>
      <c r="M5" s="331"/>
      <c r="N5" s="201"/>
      <c r="O5" s="201"/>
      <c r="P5" s="168"/>
      <c r="Q5" s="71"/>
      <c r="R5" s="246"/>
      <c r="S5" s="244"/>
      <c r="T5" s="295"/>
    </row>
    <row r="6" spans="1:20" ht="13.5" customHeight="1" x14ac:dyDescent="0.25">
      <c r="A6" s="19" t="s">
        <v>89</v>
      </c>
      <c r="B6" s="20" t="s">
        <v>25</v>
      </c>
      <c r="C6" s="217">
        <v>43678</v>
      </c>
      <c r="D6" s="217">
        <v>44501</v>
      </c>
      <c r="E6" s="218" t="s">
        <v>122</v>
      </c>
      <c r="F6" s="332">
        <v>235</v>
      </c>
      <c r="G6" s="333">
        <v>0</v>
      </c>
      <c r="H6" s="332">
        <v>235</v>
      </c>
      <c r="I6" s="393">
        <v>235</v>
      </c>
      <c r="J6" s="201">
        <v>186</v>
      </c>
      <c r="K6" s="201">
        <v>0</v>
      </c>
      <c r="L6" s="201">
        <v>186</v>
      </c>
      <c r="M6" s="366">
        <v>266</v>
      </c>
      <c r="N6" s="332">
        <v>126</v>
      </c>
      <c r="O6" s="332">
        <v>140</v>
      </c>
      <c r="P6" s="168">
        <v>1.1000000000000001</v>
      </c>
      <c r="Q6" s="167">
        <v>1.1000000000000001</v>
      </c>
      <c r="R6" s="229">
        <v>0.04</v>
      </c>
      <c r="S6" s="230">
        <v>0.54</v>
      </c>
      <c r="T6" s="295"/>
    </row>
    <row r="7" spans="1:20" ht="13.5" customHeight="1" x14ac:dyDescent="0.25">
      <c r="A7" s="19" t="s">
        <v>64</v>
      </c>
      <c r="B7" s="20" t="s">
        <v>25</v>
      </c>
      <c r="C7" s="217">
        <v>44593</v>
      </c>
      <c r="D7" s="217" t="s">
        <v>123</v>
      </c>
      <c r="E7" s="218" t="s">
        <v>129</v>
      </c>
      <c r="F7" s="332">
        <v>142</v>
      </c>
      <c r="G7" s="333">
        <v>0</v>
      </c>
      <c r="H7" s="332">
        <v>142</v>
      </c>
      <c r="I7" s="367">
        <v>140</v>
      </c>
      <c r="J7" s="201">
        <v>191</v>
      </c>
      <c r="K7" s="201">
        <v>0</v>
      </c>
      <c r="L7" s="201">
        <v>125</v>
      </c>
      <c r="M7" s="366">
        <v>158</v>
      </c>
      <c r="N7" s="332">
        <v>26</v>
      </c>
      <c r="O7" s="332">
        <v>132</v>
      </c>
      <c r="P7" s="168">
        <v>1.1000000000000001</v>
      </c>
      <c r="Q7" s="167">
        <v>1.2</v>
      </c>
      <c r="R7" s="229">
        <v>0.06</v>
      </c>
      <c r="S7" s="230">
        <v>0.13</v>
      </c>
      <c r="T7" s="295"/>
    </row>
    <row r="8" spans="1:20" ht="13.5" customHeight="1" x14ac:dyDescent="0.25">
      <c r="A8" s="19" t="s">
        <v>169</v>
      </c>
      <c r="B8" s="20" t="s">
        <v>25</v>
      </c>
      <c r="C8" s="21">
        <v>42036</v>
      </c>
      <c r="D8" s="21">
        <v>43132</v>
      </c>
      <c r="E8" s="20" t="s">
        <v>122</v>
      </c>
      <c r="F8" s="201">
        <v>945</v>
      </c>
      <c r="G8" s="201">
        <v>50</v>
      </c>
      <c r="H8" s="201">
        <v>995</v>
      </c>
      <c r="I8" s="367">
        <v>1190</v>
      </c>
      <c r="J8" s="201">
        <v>101</v>
      </c>
      <c r="K8" s="201">
        <v>5</v>
      </c>
      <c r="L8" s="201">
        <v>0</v>
      </c>
      <c r="M8" s="366">
        <v>1322</v>
      </c>
      <c r="N8" s="201">
        <v>1258</v>
      </c>
      <c r="O8" s="201">
        <v>64</v>
      </c>
      <c r="P8" s="168">
        <v>1.1000000000000001</v>
      </c>
      <c r="Q8" s="167">
        <v>1.2</v>
      </c>
      <c r="R8" s="246">
        <v>0.04</v>
      </c>
      <c r="S8" s="244">
        <v>0.98</v>
      </c>
      <c r="T8" s="295"/>
    </row>
    <row r="9" spans="1:20" ht="13.5" customHeight="1" x14ac:dyDescent="0.25">
      <c r="A9" s="19" t="s">
        <v>180</v>
      </c>
      <c r="B9" s="20" t="s">
        <v>25</v>
      </c>
      <c r="C9" s="21">
        <v>43709</v>
      </c>
      <c r="D9" s="21">
        <v>44805</v>
      </c>
      <c r="E9" s="20" t="s">
        <v>122</v>
      </c>
      <c r="F9" s="201">
        <v>903</v>
      </c>
      <c r="G9" s="201">
        <v>25</v>
      </c>
      <c r="H9" s="201">
        <v>928</v>
      </c>
      <c r="I9" s="367">
        <v>1216</v>
      </c>
      <c r="J9" s="201">
        <v>434</v>
      </c>
      <c r="K9" s="201">
        <v>14</v>
      </c>
      <c r="L9" s="201">
        <v>421</v>
      </c>
      <c r="M9" s="366">
        <v>1636</v>
      </c>
      <c r="N9" s="201">
        <v>1108</v>
      </c>
      <c r="O9" s="201">
        <v>528</v>
      </c>
      <c r="P9" s="168">
        <v>1.3</v>
      </c>
      <c r="Q9" s="167">
        <v>1.3</v>
      </c>
      <c r="R9" s="246">
        <v>7.0000000000000007E-2</v>
      </c>
      <c r="S9" s="244">
        <v>0.64</v>
      </c>
      <c r="T9" s="295"/>
    </row>
    <row r="10" spans="1:20" ht="13.5" customHeight="1" x14ac:dyDescent="0.25">
      <c r="A10" s="19" t="s">
        <v>181</v>
      </c>
      <c r="B10" s="20" t="s">
        <v>25</v>
      </c>
      <c r="C10" s="21">
        <v>44256</v>
      </c>
      <c r="D10" s="21">
        <v>46388</v>
      </c>
      <c r="E10" s="20" t="s">
        <v>129</v>
      </c>
      <c r="F10" s="201">
        <v>543</v>
      </c>
      <c r="G10" s="201">
        <v>25</v>
      </c>
      <c r="H10" s="201">
        <v>568</v>
      </c>
      <c r="I10" s="367">
        <v>563</v>
      </c>
      <c r="J10" s="201">
        <v>762</v>
      </c>
      <c r="K10" s="201">
        <v>32</v>
      </c>
      <c r="L10" s="201">
        <v>525</v>
      </c>
      <c r="M10" s="366">
        <v>623</v>
      </c>
      <c r="N10" s="201">
        <v>121</v>
      </c>
      <c r="O10" s="201">
        <v>502</v>
      </c>
      <c r="P10" s="168">
        <v>1.2</v>
      </c>
      <c r="Q10" s="167">
        <v>1.3</v>
      </c>
      <c r="R10" s="246">
        <v>0.1</v>
      </c>
      <c r="S10" s="244">
        <v>0.11</v>
      </c>
      <c r="T10" s="295"/>
    </row>
    <row r="11" spans="1:20" ht="11.25" x14ac:dyDescent="0.25">
      <c r="A11" s="19" t="s">
        <v>24</v>
      </c>
      <c r="B11" s="20" t="s">
        <v>25</v>
      </c>
      <c r="C11" s="21">
        <v>45721</v>
      </c>
      <c r="D11" s="21">
        <v>47391</v>
      </c>
      <c r="E11" s="20" t="s">
        <v>124</v>
      </c>
      <c r="F11" s="201">
        <v>200</v>
      </c>
      <c r="G11" s="201">
        <v>21</v>
      </c>
      <c r="H11" s="201">
        <v>221</v>
      </c>
      <c r="I11" s="367">
        <v>54</v>
      </c>
      <c r="J11" s="201">
        <v>339</v>
      </c>
      <c r="K11" s="201">
        <v>0</v>
      </c>
      <c r="L11" s="201">
        <v>92</v>
      </c>
      <c r="M11" s="366">
        <v>54</v>
      </c>
      <c r="N11" s="201">
        <v>0</v>
      </c>
      <c r="O11" s="201">
        <v>54</v>
      </c>
      <c r="P11" s="168">
        <v>1</v>
      </c>
      <c r="Q11" s="201">
        <v>0</v>
      </c>
      <c r="R11" s="201" t="s">
        <v>175</v>
      </c>
      <c r="S11" s="371">
        <v>0</v>
      </c>
      <c r="T11" s="295"/>
    </row>
    <row r="12" spans="1:20" ht="11.25" x14ac:dyDescent="0.25">
      <c r="A12" s="19" t="s">
        <v>91</v>
      </c>
      <c r="B12" s="20" t="s">
        <v>25</v>
      </c>
      <c r="C12" s="21">
        <v>42004</v>
      </c>
      <c r="D12" s="21">
        <v>44926</v>
      </c>
      <c r="E12" s="20" t="s">
        <v>122</v>
      </c>
      <c r="F12" s="201">
        <v>300</v>
      </c>
      <c r="G12" s="201">
        <v>19</v>
      </c>
      <c r="H12" s="201">
        <v>319</v>
      </c>
      <c r="I12" s="367">
        <v>701</v>
      </c>
      <c r="J12" s="201">
        <v>62</v>
      </c>
      <c r="K12" s="201">
        <v>4</v>
      </c>
      <c r="L12" s="201">
        <v>21</v>
      </c>
      <c r="M12" s="366">
        <v>846</v>
      </c>
      <c r="N12" s="201">
        <v>817</v>
      </c>
      <c r="O12" s="201">
        <v>29</v>
      </c>
      <c r="P12" s="168">
        <v>1.3</v>
      </c>
      <c r="Q12" s="167">
        <v>1.2</v>
      </c>
      <c r="R12" s="246">
        <v>0.06</v>
      </c>
      <c r="S12" s="244">
        <v>1.1200000000000001</v>
      </c>
      <c r="T12" s="295"/>
    </row>
    <row r="13" spans="1:20" ht="17.649999999999999" customHeight="1" x14ac:dyDescent="0.25">
      <c r="A13" s="19" t="s">
        <v>69</v>
      </c>
      <c r="B13" s="20" t="s">
        <v>25</v>
      </c>
      <c r="C13" s="21">
        <v>44882</v>
      </c>
      <c r="D13" s="21">
        <v>45991</v>
      </c>
      <c r="E13" s="20" t="s">
        <v>129</v>
      </c>
      <c r="F13" s="201">
        <v>400</v>
      </c>
      <c r="G13" s="201">
        <v>25</v>
      </c>
      <c r="H13" s="201">
        <v>425</v>
      </c>
      <c r="I13" s="367">
        <v>326</v>
      </c>
      <c r="J13" s="201">
        <v>542</v>
      </c>
      <c r="K13" s="201">
        <v>4</v>
      </c>
      <c r="L13" s="201">
        <v>309</v>
      </c>
      <c r="M13" s="366">
        <v>361</v>
      </c>
      <c r="N13" s="201">
        <v>0</v>
      </c>
      <c r="O13" s="201">
        <v>361</v>
      </c>
      <c r="P13" s="168">
        <v>1.1000000000000001</v>
      </c>
      <c r="Q13" s="71">
        <v>0</v>
      </c>
      <c r="R13" s="246">
        <v>0.28000000000000003</v>
      </c>
      <c r="S13" s="244" t="s">
        <v>172</v>
      </c>
      <c r="T13" s="295"/>
    </row>
    <row r="14" spans="1:20" ht="13.5" customHeight="1" x14ac:dyDescent="0.25">
      <c r="A14" s="19" t="s">
        <v>13</v>
      </c>
      <c r="B14" s="245"/>
      <c r="C14" s="21"/>
      <c r="D14" s="21"/>
      <c r="E14" s="20"/>
      <c r="F14" s="201"/>
      <c r="G14" s="321"/>
      <c r="H14" s="201"/>
      <c r="I14" s="201"/>
      <c r="J14" s="201">
        <v>1485</v>
      </c>
      <c r="K14" s="201">
        <v>1</v>
      </c>
      <c r="L14" s="201">
        <v>656</v>
      </c>
      <c r="M14" s="331"/>
      <c r="N14" s="201"/>
      <c r="O14" s="201"/>
      <c r="P14" s="166"/>
      <c r="Q14" s="71"/>
      <c r="R14" s="246"/>
      <c r="S14" s="244"/>
    </row>
    <row r="15" spans="1:20" s="247" customFormat="1" ht="13.5" customHeight="1" x14ac:dyDescent="0.25">
      <c r="A15" s="22" t="s">
        <v>26</v>
      </c>
      <c r="B15" s="248"/>
      <c r="C15" s="24"/>
      <c r="D15" s="24"/>
      <c r="E15" s="24"/>
      <c r="F15" s="322"/>
      <c r="G15" s="323"/>
      <c r="H15" s="323"/>
      <c r="I15" s="323"/>
      <c r="J15" s="287">
        <v>4136</v>
      </c>
      <c r="K15" s="287">
        <v>62</v>
      </c>
      <c r="L15" s="287">
        <v>2367</v>
      </c>
      <c r="M15" s="323"/>
      <c r="N15" s="323"/>
      <c r="O15" s="323"/>
      <c r="P15" s="170"/>
      <c r="Q15" s="170"/>
      <c r="R15" s="249"/>
      <c r="S15" s="250"/>
    </row>
    <row r="16" spans="1:20" ht="13.5" customHeight="1" x14ac:dyDescent="0.25">
      <c r="A16" s="251" t="s">
        <v>31</v>
      </c>
      <c r="B16" s="252"/>
      <c r="C16" s="21"/>
      <c r="D16" s="21"/>
      <c r="E16" s="20"/>
      <c r="F16" s="320"/>
      <c r="G16" s="321"/>
      <c r="H16" s="321"/>
      <c r="I16" s="321"/>
      <c r="J16" s="321"/>
      <c r="K16" s="321"/>
      <c r="L16" s="321"/>
      <c r="M16" s="321"/>
      <c r="N16" s="321"/>
      <c r="O16" s="321"/>
      <c r="P16" s="169"/>
      <c r="Q16" s="169"/>
      <c r="R16" s="253"/>
      <c r="S16" s="244"/>
    </row>
    <row r="17" spans="1:20" ht="13.5" customHeight="1" x14ac:dyDescent="0.25">
      <c r="A17" s="19" t="s">
        <v>92</v>
      </c>
      <c r="B17" s="20" t="s">
        <v>12</v>
      </c>
      <c r="C17" s="21">
        <v>43739</v>
      </c>
      <c r="D17" s="21">
        <v>45627</v>
      </c>
      <c r="E17" s="20" t="s">
        <v>122</v>
      </c>
      <c r="F17" s="201">
        <v>1100</v>
      </c>
      <c r="G17" s="201">
        <v>100</v>
      </c>
      <c r="H17" s="201">
        <v>1200</v>
      </c>
      <c r="I17" s="367">
        <v>1084</v>
      </c>
      <c r="J17" s="201">
        <v>1189</v>
      </c>
      <c r="K17" s="201">
        <v>112</v>
      </c>
      <c r="L17" s="201">
        <v>974</v>
      </c>
      <c r="M17" s="366">
        <v>1390</v>
      </c>
      <c r="N17" s="201">
        <v>270</v>
      </c>
      <c r="O17" s="201">
        <v>1120</v>
      </c>
      <c r="P17" s="168" t="s">
        <v>182</v>
      </c>
      <c r="Q17" s="71" t="s">
        <v>183</v>
      </c>
      <c r="R17" s="246">
        <v>0.08</v>
      </c>
      <c r="S17" s="244">
        <v>0.11</v>
      </c>
      <c r="T17" s="295"/>
    </row>
    <row r="18" spans="1:20" ht="11.25" x14ac:dyDescent="0.25">
      <c r="A18" s="19" t="s">
        <v>70</v>
      </c>
      <c r="B18" s="20" t="s">
        <v>12</v>
      </c>
      <c r="C18" s="21" t="s">
        <v>173</v>
      </c>
      <c r="D18" s="21">
        <v>47088</v>
      </c>
      <c r="E18" s="20" t="s">
        <v>129</v>
      </c>
      <c r="F18" s="201">
        <v>605</v>
      </c>
      <c r="G18" s="201">
        <v>75</v>
      </c>
      <c r="H18" s="201">
        <v>680</v>
      </c>
      <c r="I18" s="367">
        <v>508</v>
      </c>
      <c r="J18" s="201">
        <v>729</v>
      </c>
      <c r="K18" s="201">
        <v>64</v>
      </c>
      <c r="L18" s="201">
        <v>665</v>
      </c>
      <c r="M18" s="366">
        <v>609</v>
      </c>
      <c r="N18" s="201">
        <v>46</v>
      </c>
      <c r="O18" s="201">
        <v>563</v>
      </c>
      <c r="P18" s="168" t="s">
        <v>184</v>
      </c>
      <c r="Q18" s="71" t="s">
        <v>183</v>
      </c>
      <c r="R18" s="246">
        <v>0.1</v>
      </c>
      <c r="S18" s="244">
        <v>0.03</v>
      </c>
      <c r="T18" s="295"/>
    </row>
    <row r="19" spans="1:20" ht="11.25" x14ac:dyDescent="0.25">
      <c r="A19" s="19" t="s">
        <v>27</v>
      </c>
      <c r="B19" s="20" t="s">
        <v>12</v>
      </c>
      <c r="C19" s="21">
        <v>45639</v>
      </c>
      <c r="D19" s="21">
        <v>47299</v>
      </c>
      <c r="E19" s="20" t="s">
        <v>124</v>
      </c>
      <c r="F19" s="367">
        <v>95</v>
      </c>
      <c r="G19" s="367">
        <v>50</v>
      </c>
      <c r="H19" s="367">
        <f t="shared" ref="H19:H20" si="0">SUM(G19,F19)</f>
        <v>145</v>
      </c>
      <c r="I19" s="367">
        <v>149</v>
      </c>
      <c r="J19" s="201">
        <v>106</v>
      </c>
      <c r="K19" s="201">
        <v>0</v>
      </c>
      <c r="L19" s="201">
        <v>106</v>
      </c>
      <c r="M19" s="335">
        <v>175</v>
      </c>
      <c r="N19" s="296">
        <v>2</v>
      </c>
      <c r="O19" s="296">
        <v>173</v>
      </c>
      <c r="P19" s="277" t="s">
        <v>184</v>
      </c>
      <c r="Q19" s="276" t="s">
        <v>183</v>
      </c>
      <c r="R19" s="278">
        <v>0.14000000000000001</v>
      </c>
      <c r="S19" s="396">
        <v>0.01</v>
      </c>
    </row>
    <row r="20" spans="1:20" ht="10.5" customHeight="1" x14ac:dyDescent="0.2">
      <c r="A20" s="19" t="s">
        <v>28</v>
      </c>
      <c r="B20" s="20" t="s">
        <v>20</v>
      </c>
      <c r="C20" s="21">
        <v>45639</v>
      </c>
      <c r="D20" s="21">
        <v>47299</v>
      </c>
      <c r="E20" s="20" t="s">
        <v>124</v>
      </c>
      <c r="F20" s="367">
        <v>160</v>
      </c>
      <c r="G20" s="368" t="s">
        <v>130</v>
      </c>
      <c r="H20" s="367">
        <f t="shared" si="0"/>
        <v>160</v>
      </c>
      <c r="I20" s="388">
        <v>0</v>
      </c>
      <c r="J20" s="201">
        <v>160</v>
      </c>
      <c r="K20" s="201">
        <v>0</v>
      </c>
      <c r="L20" s="201">
        <v>160</v>
      </c>
      <c r="M20" s="336"/>
      <c r="N20" s="337"/>
      <c r="O20" s="337"/>
      <c r="P20" s="291"/>
      <c r="Q20" s="290"/>
      <c r="R20" s="292"/>
      <c r="S20" s="293"/>
      <c r="T20" s="295"/>
    </row>
    <row r="21" spans="1:20" ht="11.25" x14ac:dyDescent="0.25">
      <c r="A21" s="19" t="s">
        <v>13</v>
      </c>
      <c r="B21" s="254"/>
      <c r="C21" s="255"/>
      <c r="D21" s="255"/>
      <c r="E21" s="256"/>
      <c r="F21" s="201"/>
      <c r="G21" s="325"/>
      <c r="H21" s="201"/>
      <c r="I21" s="201"/>
      <c r="J21" s="201">
        <v>5286</v>
      </c>
      <c r="K21" s="201">
        <v>146</v>
      </c>
      <c r="L21" s="201">
        <v>411</v>
      </c>
      <c r="M21" s="331"/>
      <c r="N21" s="201"/>
      <c r="O21" s="201"/>
      <c r="P21" s="177"/>
      <c r="Q21" s="178"/>
      <c r="R21" s="246"/>
      <c r="S21" s="244"/>
    </row>
    <row r="22" spans="1:20" s="247" customFormat="1" ht="13.5" customHeight="1" x14ac:dyDescent="0.25">
      <c r="A22" s="22" t="s">
        <v>31</v>
      </c>
      <c r="B22" s="248"/>
      <c r="C22" s="24"/>
      <c r="D22" s="24"/>
      <c r="E22" s="24"/>
      <c r="F22" s="322"/>
      <c r="G22" s="323"/>
      <c r="H22" s="323"/>
      <c r="I22" s="323"/>
      <c r="J22" s="287">
        <v>7470</v>
      </c>
      <c r="K22" s="287">
        <v>322</v>
      </c>
      <c r="L22" s="287">
        <v>2316</v>
      </c>
      <c r="M22" s="323"/>
      <c r="N22" s="323"/>
      <c r="O22" s="323"/>
      <c r="P22" s="170"/>
      <c r="Q22" s="170"/>
      <c r="R22" s="249"/>
      <c r="S22" s="250"/>
    </row>
    <row r="23" spans="1:20" ht="13.5" customHeight="1" x14ac:dyDescent="0.25">
      <c r="A23" s="251" t="s">
        <v>33</v>
      </c>
      <c r="B23" s="252"/>
      <c r="C23" s="21"/>
      <c r="D23" s="21"/>
      <c r="E23" s="20"/>
      <c r="F23" s="320"/>
      <c r="G23" s="321"/>
      <c r="H23" s="321"/>
      <c r="I23" s="321"/>
      <c r="J23" s="321"/>
      <c r="K23" s="321"/>
      <c r="L23" s="321"/>
      <c r="M23" s="321"/>
      <c r="N23" s="321"/>
      <c r="O23" s="321"/>
      <c r="P23" s="169"/>
      <c r="Q23" s="169"/>
      <c r="R23" s="253"/>
      <c r="S23" s="244"/>
    </row>
    <row r="24" spans="1:20" ht="11.25" x14ac:dyDescent="0.25">
      <c r="A24" s="19" t="s">
        <v>72</v>
      </c>
      <c r="B24" s="20" t="s">
        <v>12</v>
      </c>
      <c r="C24" s="21">
        <v>43921</v>
      </c>
      <c r="D24" s="21">
        <v>45627</v>
      </c>
      <c r="E24" s="20" t="s">
        <v>122</v>
      </c>
      <c r="F24" s="201">
        <v>1269</v>
      </c>
      <c r="G24" s="201">
        <v>200</v>
      </c>
      <c r="H24" s="201">
        <v>1469</v>
      </c>
      <c r="I24" s="201">
        <v>1169</v>
      </c>
      <c r="J24" s="201">
        <v>1447</v>
      </c>
      <c r="K24" s="201">
        <v>209</v>
      </c>
      <c r="L24" s="201">
        <v>1106</v>
      </c>
      <c r="M24" s="335">
        <v>1795</v>
      </c>
      <c r="N24" s="201">
        <v>531</v>
      </c>
      <c r="O24" s="201">
        <v>1264</v>
      </c>
      <c r="P24" s="166">
        <v>1.5</v>
      </c>
      <c r="Q24" s="167">
        <v>2</v>
      </c>
      <c r="R24" s="246">
        <v>0.2</v>
      </c>
      <c r="S24" s="244">
        <v>0.56999999999999995</v>
      </c>
      <c r="T24" s="295"/>
    </row>
    <row r="25" spans="1:20" ht="11.25" x14ac:dyDescent="0.25">
      <c r="A25" s="19" t="s">
        <v>32</v>
      </c>
      <c r="B25" s="20" t="s">
        <v>12</v>
      </c>
      <c r="C25" s="21">
        <v>44986</v>
      </c>
      <c r="D25" s="21">
        <v>47391</v>
      </c>
      <c r="E25" s="20" t="s">
        <v>129</v>
      </c>
      <c r="F25" s="201">
        <v>3000</v>
      </c>
      <c r="G25" s="201">
        <v>150</v>
      </c>
      <c r="H25" s="201">
        <v>3150</v>
      </c>
      <c r="I25" s="201">
        <v>401</v>
      </c>
      <c r="J25" s="201">
        <v>3539</v>
      </c>
      <c r="K25" s="201">
        <v>19</v>
      </c>
      <c r="L25" s="201">
        <v>3520</v>
      </c>
      <c r="M25" s="335">
        <v>527</v>
      </c>
      <c r="N25" s="201">
        <v>25</v>
      </c>
      <c r="O25" s="201">
        <v>502</v>
      </c>
      <c r="P25" s="166">
        <v>1.3</v>
      </c>
      <c r="Q25" s="71">
        <v>0</v>
      </c>
      <c r="R25" s="246">
        <v>0.25</v>
      </c>
      <c r="S25" s="188">
        <v>0</v>
      </c>
      <c r="T25" s="295"/>
    </row>
    <row r="26" spans="1:20" ht="11.25" x14ac:dyDescent="0.25">
      <c r="A26" s="19" t="s">
        <v>13</v>
      </c>
      <c r="B26" s="245"/>
      <c r="C26" s="258"/>
      <c r="D26" s="258"/>
      <c r="E26" s="256"/>
      <c r="F26" s="201"/>
      <c r="G26" s="325"/>
      <c r="H26" s="201"/>
      <c r="I26" s="201"/>
      <c r="J26" s="201">
        <v>1061</v>
      </c>
      <c r="K26" s="201">
        <v>7</v>
      </c>
      <c r="L26" s="201">
        <v>32</v>
      </c>
      <c r="M26" s="331"/>
      <c r="N26" s="201"/>
      <c r="O26" s="201"/>
      <c r="P26" s="52"/>
      <c r="Q26" s="53"/>
      <c r="R26" s="246"/>
      <c r="S26" s="244"/>
    </row>
    <row r="27" spans="1:20" s="247" customFormat="1" ht="13.5" customHeight="1" x14ac:dyDescent="0.25">
      <c r="A27" s="22" t="s">
        <v>33</v>
      </c>
      <c r="B27" s="248"/>
      <c r="C27" s="24"/>
      <c r="D27" s="24"/>
      <c r="E27" s="24"/>
      <c r="F27" s="322"/>
      <c r="G27" s="323"/>
      <c r="H27" s="323"/>
      <c r="I27" s="323"/>
      <c r="J27" s="287">
        <v>6047</v>
      </c>
      <c r="K27" s="287">
        <v>235</v>
      </c>
      <c r="L27" s="287">
        <v>4658</v>
      </c>
      <c r="M27" s="323"/>
      <c r="N27" s="323"/>
      <c r="O27" s="323"/>
      <c r="P27" s="23"/>
      <c r="Q27" s="23"/>
      <c r="R27" s="23"/>
      <c r="S27" s="259"/>
    </row>
    <row r="28" spans="1:20" ht="13.5" customHeight="1" x14ac:dyDescent="0.25">
      <c r="A28" s="251" t="s">
        <v>35</v>
      </c>
      <c r="B28" s="252"/>
      <c r="C28" s="21"/>
      <c r="D28" s="21"/>
      <c r="E28" s="20"/>
      <c r="F28" s="320"/>
      <c r="G28" s="321"/>
      <c r="H28" s="321"/>
      <c r="I28" s="321"/>
      <c r="J28" s="321"/>
      <c r="K28" s="321"/>
      <c r="L28" s="321"/>
      <c r="M28" s="321"/>
      <c r="N28" s="321"/>
      <c r="O28" s="321"/>
      <c r="P28" s="169"/>
      <c r="Q28" s="169"/>
      <c r="R28" s="253"/>
      <c r="S28" s="244"/>
    </row>
    <row r="29" spans="1:20" ht="11.25" x14ac:dyDescent="0.25">
      <c r="A29" s="19" t="s">
        <v>34</v>
      </c>
      <c r="B29" s="20" t="s">
        <v>20</v>
      </c>
      <c r="C29" s="21">
        <v>45736</v>
      </c>
      <c r="D29" s="21">
        <v>46832</v>
      </c>
      <c r="E29" s="20" t="s">
        <v>124</v>
      </c>
      <c r="F29" s="201">
        <v>149</v>
      </c>
      <c r="G29" s="201">
        <v>15</v>
      </c>
      <c r="H29" s="201">
        <v>119</v>
      </c>
      <c r="I29" s="201">
        <v>99</v>
      </c>
      <c r="J29" s="201">
        <v>158</v>
      </c>
      <c r="K29" s="201">
        <v>8</v>
      </c>
      <c r="L29" s="201">
        <v>149</v>
      </c>
      <c r="M29" s="335">
        <v>114</v>
      </c>
      <c r="N29" s="54">
        <v>0</v>
      </c>
      <c r="O29" s="54">
        <v>114</v>
      </c>
      <c r="P29" s="166">
        <v>1.2</v>
      </c>
      <c r="Q29" s="369">
        <v>0</v>
      </c>
      <c r="R29" s="50" t="s">
        <v>30</v>
      </c>
      <c r="S29" s="188">
        <v>0</v>
      </c>
      <c r="T29" s="295"/>
    </row>
    <row r="30" spans="1:20" s="247" customFormat="1" ht="13.5" customHeight="1" x14ac:dyDescent="0.25">
      <c r="A30" s="22" t="s">
        <v>35</v>
      </c>
      <c r="B30" s="248"/>
      <c r="C30" s="24"/>
      <c r="D30" s="24"/>
      <c r="E30" s="24"/>
      <c r="F30" s="322"/>
      <c r="G30" s="323"/>
      <c r="H30" s="323"/>
      <c r="I30" s="323"/>
      <c r="J30" s="287">
        <v>158</v>
      </c>
      <c r="K30" s="287">
        <v>8</v>
      </c>
      <c r="L30" s="287">
        <v>149</v>
      </c>
      <c r="M30" s="323"/>
      <c r="N30" s="323"/>
      <c r="O30" s="323"/>
      <c r="P30" s="170"/>
      <c r="Q30" s="170"/>
      <c r="R30" s="249"/>
      <c r="S30" s="250"/>
    </row>
    <row r="31" spans="1:20" ht="13.5" customHeight="1" x14ac:dyDescent="0.25">
      <c r="A31" s="260" t="s">
        <v>36</v>
      </c>
      <c r="B31" s="260"/>
      <c r="C31" s="261"/>
      <c r="D31" s="261"/>
      <c r="E31" s="261"/>
      <c r="F31" s="339"/>
      <c r="G31" s="340"/>
      <c r="H31" s="340"/>
      <c r="I31" s="341"/>
      <c r="J31" s="289">
        <v>17811</v>
      </c>
      <c r="K31" s="289">
        <v>627</v>
      </c>
      <c r="L31" s="289">
        <v>9490</v>
      </c>
      <c r="M31" s="340"/>
      <c r="N31" s="341"/>
      <c r="O31" s="341"/>
      <c r="P31" s="262"/>
      <c r="Q31" s="115"/>
      <c r="R31" s="115"/>
      <c r="S31" s="115"/>
    </row>
    <row r="32" spans="1:20" ht="11.25" x14ac:dyDescent="0.25">
      <c r="A32" s="26" t="s">
        <v>176</v>
      </c>
      <c r="B32" s="26"/>
      <c r="C32" s="263"/>
      <c r="D32" s="263"/>
      <c r="E32" s="264"/>
      <c r="F32" s="28"/>
      <c r="G32" s="29"/>
      <c r="H32" s="29"/>
      <c r="I32" s="29"/>
      <c r="J32" s="29"/>
      <c r="K32" s="29"/>
      <c r="L32" s="29"/>
      <c r="M32" s="29"/>
      <c r="N32" s="29"/>
      <c r="O32" s="29"/>
      <c r="P32" s="29"/>
      <c r="Q32" s="29"/>
      <c r="R32" s="29"/>
      <c r="S32" s="29"/>
    </row>
    <row r="33" spans="1:19" ht="11.25" x14ac:dyDescent="0.25">
      <c r="A33" s="26" t="s">
        <v>354</v>
      </c>
      <c r="B33" s="26"/>
      <c r="C33" s="26"/>
      <c r="D33" s="26"/>
      <c r="E33" s="26"/>
      <c r="F33" s="26"/>
      <c r="G33" s="26"/>
      <c r="H33" s="26"/>
      <c r="I33" s="26"/>
      <c r="J33" s="26"/>
      <c r="K33" s="26"/>
      <c r="L33" s="26"/>
      <c r="M33" s="26"/>
      <c r="N33" s="26"/>
      <c r="O33" s="26"/>
      <c r="P33" s="26"/>
      <c r="Q33" s="26"/>
      <c r="R33" s="26"/>
      <c r="S33" s="26"/>
    </row>
    <row r="34" spans="1:19" ht="11.25" x14ac:dyDescent="0.25">
      <c r="A34" s="26" t="s">
        <v>353</v>
      </c>
      <c r="B34" s="26"/>
      <c r="C34" s="26"/>
      <c r="D34" s="26"/>
      <c r="E34" s="26"/>
      <c r="F34" s="26"/>
      <c r="G34" s="26"/>
      <c r="H34" s="26"/>
      <c r="I34" s="26"/>
      <c r="J34" s="26"/>
      <c r="K34" s="26"/>
      <c r="L34" s="26"/>
      <c r="M34" s="26"/>
      <c r="N34" s="26"/>
      <c r="O34" s="26"/>
      <c r="P34" s="26"/>
      <c r="Q34" s="26"/>
      <c r="R34" s="26"/>
      <c r="S34" s="26"/>
    </row>
    <row r="35" spans="1:19" ht="11.25" x14ac:dyDescent="0.25">
      <c r="A35" s="26" t="s">
        <v>352</v>
      </c>
      <c r="B35" s="26"/>
      <c r="C35" s="26"/>
      <c r="D35" s="26"/>
      <c r="E35" s="26"/>
      <c r="F35" s="26"/>
      <c r="G35" s="26"/>
      <c r="H35" s="26"/>
      <c r="I35" s="26"/>
      <c r="J35" s="26"/>
      <c r="K35" s="26"/>
      <c r="L35" s="26"/>
      <c r="M35" s="26"/>
      <c r="N35" s="26"/>
      <c r="O35" s="26"/>
      <c r="P35" s="26"/>
      <c r="Q35" s="26"/>
      <c r="R35" s="26"/>
      <c r="S35" s="26"/>
    </row>
    <row r="36" spans="1:19" ht="11.25" x14ac:dyDescent="0.25">
      <c r="A36" s="26" t="s">
        <v>351</v>
      </c>
      <c r="B36" s="26"/>
      <c r="C36" s="26"/>
      <c r="D36" s="26"/>
      <c r="E36" s="26"/>
      <c r="F36" s="26"/>
      <c r="G36" s="26"/>
      <c r="H36" s="26"/>
      <c r="I36" s="26"/>
      <c r="J36" s="26"/>
      <c r="K36" s="26"/>
      <c r="L36" s="26"/>
      <c r="M36" s="26"/>
      <c r="N36" s="26"/>
      <c r="O36" s="26"/>
      <c r="P36" s="26"/>
      <c r="Q36" s="26"/>
      <c r="R36" s="26"/>
      <c r="S36" s="26"/>
    </row>
    <row r="37" spans="1:19" ht="11.25" x14ac:dyDescent="0.25">
      <c r="A37" s="26" t="s">
        <v>350</v>
      </c>
      <c r="B37" s="26"/>
      <c r="C37" s="26"/>
      <c r="D37" s="26"/>
      <c r="E37" s="26"/>
      <c r="F37" s="26"/>
      <c r="G37" s="26"/>
      <c r="H37" s="26"/>
      <c r="I37" s="26"/>
      <c r="J37" s="26"/>
      <c r="K37" s="26"/>
      <c r="L37" s="26"/>
      <c r="M37" s="26"/>
      <c r="N37" s="26"/>
      <c r="O37" s="26"/>
      <c r="P37" s="26"/>
      <c r="Q37" s="26"/>
      <c r="R37" s="26"/>
      <c r="S37" s="26"/>
    </row>
    <row r="38" spans="1:19" x14ac:dyDescent="0.25">
      <c r="A38" s="26"/>
      <c r="B38" s="26"/>
      <c r="C38" s="263"/>
      <c r="D38" s="263"/>
      <c r="E38" s="264"/>
      <c r="F38" s="28"/>
      <c r="G38" s="29"/>
      <c r="H38" s="29"/>
      <c r="I38" s="29"/>
      <c r="S38" s="29"/>
    </row>
    <row r="40" spans="1:19" x14ac:dyDescent="0.2">
      <c r="A40" s="265"/>
    </row>
    <row r="41" spans="1:19" x14ac:dyDescent="0.2">
      <c r="A41" s="265"/>
    </row>
    <row r="42" spans="1:19" x14ac:dyDescent="0.2">
      <c r="A42" s="265"/>
    </row>
    <row r="43" spans="1:19" x14ac:dyDescent="0.2">
      <c r="A43" s="265"/>
    </row>
    <row r="44" spans="1:19" x14ac:dyDescent="0.2">
      <c r="A44" s="265"/>
      <c r="J44" s="29"/>
      <c r="K44" s="29"/>
      <c r="L44" s="29"/>
      <c r="M44" s="29"/>
      <c r="N44" s="29"/>
      <c r="O44" s="29"/>
      <c r="P44" s="29"/>
      <c r="Q44" s="29"/>
      <c r="R44" s="29"/>
      <c r="S44" s="32"/>
    </row>
    <row r="45" spans="1:19" x14ac:dyDescent="0.25">
      <c r="M45" s="16"/>
      <c r="P45" s="16"/>
    </row>
    <row r="46" spans="1:19" x14ac:dyDescent="0.25">
      <c r="M46" s="16"/>
      <c r="P46" s="16"/>
    </row>
    <row r="47" spans="1:19" x14ac:dyDescent="0.25">
      <c r="M47" s="16"/>
      <c r="P47" s="16"/>
    </row>
    <row r="48" spans="1:19" x14ac:dyDescent="0.25">
      <c r="M48" s="16"/>
      <c r="P48" s="16"/>
    </row>
    <row r="49" spans="13:16" x14ac:dyDescent="0.25">
      <c r="M49" s="16"/>
      <c r="P49" s="16"/>
    </row>
    <row r="50" spans="13:16" x14ac:dyDescent="0.25">
      <c r="M50" s="16"/>
      <c r="P50" s="16"/>
    </row>
    <row r="51" spans="13:16" x14ac:dyDescent="0.25">
      <c r="M51" s="16"/>
      <c r="P51" s="16"/>
    </row>
  </sheetData>
  <mergeCells count="9">
    <mergeCell ref="B1:H1"/>
    <mergeCell ref="J1:L1"/>
    <mergeCell ref="M1:S1"/>
    <mergeCell ref="A2:A3"/>
    <mergeCell ref="C2:E2"/>
    <mergeCell ref="F2:H2"/>
    <mergeCell ref="J2:L2"/>
    <mergeCell ref="M2:O2"/>
    <mergeCell ref="P2:R2"/>
  </mergeCells>
  <printOptions horizontalCentered="1" verticalCentered="1"/>
  <pageMargins left="0.7" right="0.7" top="0.75" bottom="0.75" header="0.3" footer="0.3"/>
  <pageSetup paperSize="9" scale="67"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B7F0-8F65-453F-A2A8-24361CBF3961}">
  <sheetPr>
    <tabColor rgb="FF7030A0"/>
    <pageSetUpPr fitToPage="1"/>
  </sheetPr>
  <dimension ref="A1:AF40"/>
  <sheetViews>
    <sheetView showGridLines="0" view="pageBreakPreview" zoomScaleNormal="110" zoomScaleSheetLayoutView="100" workbookViewId="0">
      <pane ySplit="3" topLeftCell="A9" activePane="bottomLeft" state="frozen"/>
      <selection activeCell="B1" sqref="B1:H1"/>
      <selection pane="bottomLeft" activeCell="B1" sqref="B1:H1"/>
    </sheetView>
  </sheetViews>
  <sheetFormatPr defaultColWidth="8.7109375" defaultRowHeight="12.75" x14ac:dyDescent="0.25"/>
  <cols>
    <col min="1" max="1" width="25.5703125" style="16" customWidth="1"/>
    <col min="2" max="2" width="5.7109375" style="16" customWidth="1"/>
    <col min="3" max="9" width="9.5703125" style="16" customWidth="1"/>
    <col min="10" max="10" width="12" style="16" bestFit="1" customWidth="1"/>
    <col min="11" max="11" width="9.5703125" style="16" customWidth="1"/>
    <col min="12" max="12" width="14.140625" style="16" customWidth="1"/>
    <col min="13" max="13" width="9.5703125" style="16" customWidth="1"/>
    <col min="14" max="14" width="9.5703125" style="17" customWidth="1"/>
    <col min="15" max="16" width="9.5703125" style="16" customWidth="1"/>
    <col min="17" max="17" width="9.5703125" style="17" customWidth="1"/>
    <col min="18" max="20" width="9.5703125" style="16" customWidth="1"/>
    <col min="21" max="16384" width="8.7109375" style="16"/>
  </cols>
  <sheetData>
    <row r="1" spans="1:32" ht="15" customHeight="1" x14ac:dyDescent="0.25">
      <c r="A1" s="102" t="s">
        <v>48</v>
      </c>
      <c r="B1" s="416"/>
      <c r="C1" s="416"/>
      <c r="D1" s="416"/>
      <c r="E1" s="416"/>
      <c r="F1" s="416"/>
      <c r="G1" s="416"/>
      <c r="H1" s="416"/>
      <c r="I1" s="118"/>
      <c r="J1" s="118"/>
      <c r="K1" s="415"/>
      <c r="L1" s="415"/>
      <c r="M1" s="415"/>
      <c r="N1" s="417"/>
      <c r="O1" s="417"/>
      <c r="P1" s="417"/>
      <c r="Q1" s="417"/>
      <c r="R1" s="417"/>
      <c r="S1" s="417"/>
      <c r="T1" s="417"/>
    </row>
    <row r="2" spans="1:32" ht="26.25" customHeight="1" x14ac:dyDescent="0.25">
      <c r="A2" s="421" t="s">
        <v>6</v>
      </c>
      <c r="B2" s="95"/>
      <c r="C2" s="420" t="s">
        <v>99</v>
      </c>
      <c r="D2" s="420"/>
      <c r="E2" s="423"/>
      <c r="F2" s="419" t="s">
        <v>100</v>
      </c>
      <c r="G2" s="420"/>
      <c r="H2" s="420"/>
      <c r="I2" s="95"/>
      <c r="J2" s="95"/>
      <c r="K2" s="420" t="s">
        <v>101</v>
      </c>
      <c r="L2" s="420"/>
      <c r="M2" s="423"/>
      <c r="N2" s="419" t="s">
        <v>102</v>
      </c>
      <c r="O2" s="420"/>
      <c r="P2" s="423"/>
      <c r="Q2" s="419" t="s">
        <v>103</v>
      </c>
      <c r="R2" s="420"/>
      <c r="S2" s="420"/>
      <c r="T2" s="95"/>
    </row>
    <row r="3" spans="1:32" ht="43.9" customHeight="1" x14ac:dyDescent="0.25">
      <c r="A3" s="422"/>
      <c r="B3" s="95" t="s">
        <v>104</v>
      </c>
      <c r="C3" s="97" t="s">
        <v>105</v>
      </c>
      <c r="D3" s="97" t="s">
        <v>106</v>
      </c>
      <c r="E3" s="97" t="s">
        <v>107</v>
      </c>
      <c r="F3" s="97" t="s">
        <v>108</v>
      </c>
      <c r="G3" s="97" t="s">
        <v>109</v>
      </c>
      <c r="H3" s="97" t="s">
        <v>49</v>
      </c>
      <c r="I3" s="97" t="s">
        <v>110</v>
      </c>
      <c r="J3" s="97" t="s">
        <v>111</v>
      </c>
      <c r="K3" s="96" t="s">
        <v>112</v>
      </c>
      <c r="L3" s="97" t="s">
        <v>113</v>
      </c>
      <c r="M3" s="96" t="s">
        <v>114</v>
      </c>
      <c r="N3" s="97" t="s">
        <v>49</v>
      </c>
      <c r="O3" s="97" t="s">
        <v>115</v>
      </c>
      <c r="P3" s="97" t="s">
        <v>116</v>
      </c>
      <c r="Q3" s="97" t="s">
        <v>117</v>
      </c>
      <c r="R3" s="97" t="s">
        <v>118</v>
      </c>
      <c r="S3" s="97" t="s">
        <v>119</v>
      </c>
      <c r="T3" s="97" t="s">
        <v>167</v>
      </c>
    </row>
    <row r="4" spans="1:32" ht="18" customHeight="1" x14ac:dyDescent="0.25">
      <c r="A4" s="239" t="s">
        <v>37</v>
      </c>
      <c r="B4" s="310"/>
      <c r="C4" s="301"/>
      <c r="D4" s="301"/>
      <c r="E4" s="301"/>
      <c r="F4" s="299"/>
      <c r="G4" s="300"/>
      <c r="H4" s="300"/>
      <c r="I4" s="301"/>
      <c r="J4" s="301"/>
      <c r="K4" s="301"/>
      <c r="L4" s="301"/>
      <c r="M4" s="301"/>
      <c r="N4" s="309"/>
      <c r="O4" s="309"/>
      <c r="P4" s="301"/>
      <c r="Q4" s="309"/>
      <c r="R4" s="309"/>
      <c r="S4" s="301"/>
      <c r="T4" s="244"/>
    </row>
    <row r="5" spans="1:32" x14ac:dyDescent="0.25">
      <c r="A5" s="19" t="s">
        <v>73</v>
      </c>
      <c r="B5" s="20" t="s">
        <v>12</v>
      </c>
      <c r="C5" s="21">
        <v>42064</v>
      </c>
      <c r="D5" s="21">
        <v>43040</v>
      </c>
      <c r="E5" s="302" t="s">
        <v>122</v>
      </c>
      <c r="F5" s="201">
        <v>1492</v>
      </c>
      <c r="G5" s="201">
        <v>25</v>
      </c>
      <c r="H5" s="201">
        <v>1517</v>
      </c>
      <c r="I5" s="201">
        <v>1602</v>
      </c>
      <c r="J5" s="201">
        <v>296</v>
      </c>
      <c r="K5" s="201">
        <v>512</v>
      </c>
      <c r="L5" s="201">
        <v>3.7284106140575317</v>
      </c>
      <c r="M5" s="201">
        <v>212</v>
      </c>
      <c r="N5" s="331">
        <v>2109</v>
      </c>
      <c r="O5" s="201">
        <v>1735</v>
      </c>
      <c r="P5" s="201">
        <v>374</v>
      </c>
      <c r="Q5" s="168">
        <v>1.3</v>
      </c>
      <c r="R5" s="167">
        <v>1.3</v>
      </c>
      <c r="S5" s="246">
        <v>0.08</v>
      </c>
      <c r="T5" s="244">
        <v>1</v>
      </c>
      <c r="Z5" s="294"/>
      <c r="AD5" s="295"/>
      <c r="AE5" s="295"/>
      <c r="AF5" s="295"/>
    </row>
    <row r="6" spans="1:32" ht="16.5" customHeight="1" x14ac:dyDescent="0.25">
      <c r="A6" s="19" t="s">
        <v>74</v>
      </c>
      <c r="B6" s="20" t="s">
        <v>12</v>
      </c>
      <c r="C6" s="234">
        <v>43070</v>
      </c>
      <c r="D6" s="234">
        <v>44256</v>
      </c>
      <c r="E6" s="307" t="s">
        <v>122</v>
      </c>
      <c r="F6" s="201">
        <v>1619</v>
      </c>
      <c r="G6" s="430">
        <v>25</v>
      </c>
      <c r="H6" s="201">
        <v>1644</v>
      </c>
      <c r="I6" s="201">
        <v>1744</v>
      </c>
      <c r="J6" s="201">
        <v>399</v>
      </c>
      <c r="K6" s="201">
        <v>1543</v>
      </c>
      <c r="L6" s="201">
        <v>9.260539192021481</v>
      </c>
      <c r="M6" s="201">
        <v>910</v>
      </c>
      <c r="N6" s="331">
        <v>2100</v>
      </c>
      <c r="O6" s="201">
        <v>1488</v>
      </c>
      <c r="P6" s="201">
        <v>612</v>
      </c>
      <c r="Q6" s="168">
        <v>1.2</v>
      </c>
      <c r="R6" s="167">
        <v>1.2</v>
      </c>
      <c r="S6" s="246">
        <v>0.06</v>
      </c>
      <c r="T6" s="244">
        <v>0.66</v>
      </c>
      <c r="Z6" s="294"/>
      <c r="AD6" s="295"/>
      <c r="AE6" s="295"/>
      <c r="AF6" s="295"/>
    </row>
    <row r="7" spans="1:32" ht="16.5" customHeight="1" x14ac:dyDescent="0.25">
      <c r="A7" s="19" t="s">
        <v>185</v>
      </c>
      <c r="B7" s="20" t="s">
        <v>20</v>
      </c>
      <c r="C7" s="305"/>
      <c r="D7" s="305"/>
      <c r="E7" s="306"/>
      <c r="F7" s="296">
        <v>290</v>
      </c>
      <c r="G7" s="432"/>
      <c r="H7" s="296">
        <v>290</v>
      </c>
      <c r="I7" s="201">
        <v>311</v>
      </c>
      <c r="J7" s="201">
        <v>59</v>
      </c>
      <c r="K7" s="342"/>
      <c r="L7" s="342"/>
      <c r="M7" s="342"/>
      <c r="N7" s="331">
        <v>378</v>
      </c>
      <c r="O7" s="201">
        <v>259</v>
      </c>
      <c r="P7" s="201">
        <v>119</v>
      </c>
      <c r="Q7" s="168">
        <v>1.2</v>
      </c>
      <c r="R7" s="167">
        <v>1.2</v>
      </c>
      <c r="S7" s="246">
        <v>0.06</v>
      </c>
      <c r="T7" s="244">
        <v>0.71</v>
      </c>
      <c r="Z7" s="294"/>
      <c r="AD7" s="295"/>
      <c r="AE7" s="295"/>
      <c r="AF7" s="295"/>
    </row>
    <row r="8" spans="1:32" ht="16.5" customHeight="1" x14ac:dyDescent="0.25">
      <c r="A8" s="19" t="s">
        <v>186</v>
      </c>
      <c r="B8" s="20" t="s">
        <v>25</v>
      </c>
      <c r="C8" s="235"/>
      <c r="D8" s="235"/>
      <c r="E8" s="308"/>
      <c r="F8" s="201">
        <v>570</v>
      </c>
      <c r="G8" s="431"/>
      <c r="H8" s="201">
        <v>570</v>
      </c>
      <c r="I8" s="201">
        <v>613</v>
      </c>
      <c r="J8" s="201">
        <v>165</v>
      </c>
      <c r="K8" s="343"/>
      <c r="L8" s="343"/>
      <c r="M8" s="343"/>
      <c r="N8" s="331">
        <v>745</v>
      </c>
      <c r="O8" s="201">
        <v>509</v>
      </c>
      <c r="P8" s="201">
        <v>236</v>
      </c>
      <c r="Q8" s="168">
        <v>1.2</v>
      </c>
      <c r="R8" s="167">
        <v>1.2</v>
      </c>
      <c r="S8" s="246">
        <v>0.06</v>
      </c>
      <c r="T8" s="244">
        <v>0.71</v>
      </c>
      <c r="Z8" s="294"/>
      <c r="AD8" s="295"/>
      <c r="AE8" s="295"/>
      <c r="AF8" s="295"/>
    </row>
    <row r="9" spans="1:32" ht="16.5" customHeight="1" x14ac:dyDescent="0.25">
      <c r="A9" s="19" t="s">
        <v>187</v>
      </c>
      <c r="B9" s="20" t="s">
        <v>12</v>
      </c>
      <c r="C9" s="234">
        <v>43862</v>
      </c>
      <c r="D9" s="234">
        <v>45200</v>
      </c>
      <c r="E9" s="307" t="s">
        <v>122</v>
      </c>
      <c r="F9" s="201">
        <v>3642</v>
      </c>
      <c r="G9" s="430">
        <v>25</v>
      </c>
      <c r="H9" s="201">
        <v>3667</v>
      </c>
      <c r="I9" s="201">
        <v>3826</v>
      </c>
      <c r="J9" s="201">
        <v>743</v>
      </c>
      <c r="K9" s="201">
        <v>3864</v>
      </c>
      <c r="L9" s="201">
        <v>16.532607973466153</v>
      </c>
      <c r="M9" s="201">
        <v>2815</v>
      </c>
      <c r="N9" s="331">
        <v>4766</v>
      </c>
      <c r="O9" s="201">
        <v>2521</v>
      </c>
      <c r="P9" s="201">
        <v>2244</v>
      </c>
      <c r="Q9" s="168">
        <v>1.2</v>
      </c>
      <c r="R9" s="167">
        <v>1.2</v>
      </c>
      <c r="S9" s="246">
        <v>0.11</v>
      </c>
      <c r="T9" s="244">
        <v>0.44</v>
      </c>
      <c r="Z9" s="294"/>
      <c r="AD9" s="295"/>
      <c r="AE9" s="295"/>
      <c r="AF9" s="295"/>
    </row>
    <row r="10" spans="1:32" ht="16.5" customHeight="1" x14ac:dyDescent="0.25">
      <c r="A10" s="19" t="s">
        <v>188</v>
      </c>
      <c r="B10" s="20" t="s">
        <v>20</v>
      </c>
      <c r="C10" s="305"/>
      <c r="D10" s="305"/>
      <c r="E10" s="306"/>
      <c r="F10" s="296">
        <v>590</v>
      </c>
      <c r="G10" s="432"/>
      <c r="H10" s="296">
        <v>590</v>
      </c>
      <c r="I10" s="201">
        <v>640</v>
      </c>
      <c r="J10" s="201">
        <v>118</v>
      </c>
      <c r="K10" s="342"/>
      <c r="L10" s="342"/>
      <c r="M10" s="342"/>
      <c r="N10" s="331">
        <v>799</v>
      </c>
      <c r="O10" s="201">
        <v>429</v>
      </c>
      <c r="P10" s="201">
        <v>370</v>
      </c>
      <c r="Q10" s="168">
        <v>1.2</v>
      </c>
      <c r="R10" s="167">
        <v>1.2</v>
      </c>
      <c r="S10" s="246">
        <v>0.11</v>
      </c>
      <c r="T10" s="244">
        <v>0.48</v>
      </c>
      <c r="Z10" s="294"/>
      <c r="AD10" s="295"/>
      <c r="AE10" s="295"/>
      <c r="AF10" s="295"/>
    </row>
    <row r="11" spans="1:32" ht="16.5" customHeight="1" x14ac:dyDescent="0.25">
      <c r="A11" s="19" t="s">
        <v>189</v>
      </c>
      <c r="B11" s="20" t="s">
        <v>25</v>
      </c>
      <c r="C11" s="235"/>
      <c r="D11" s="235"/>
      <c r="E11" s="308"/>
      <c r="F11" s="201">
        <v>664</v>
      </c>
      <c r="G11" s="431"/>
      <c r="H11" s="201">
        <v>664</v>
      </c>
      <c r="I11" s="201">
        <v>663</v>
      </c>
      <c r="J11" s="201">
        <v>172</v>
      </c>
      <c r="K11" s="343"/>
      <c r="L11" s="343"/>
      <c r="M11" s="343"/>
      <c r="N11" s="331">
        <v>824</v>
      </c>
      <c r="O11" s="201">
        <v>417</v>
      </c>
      <c r="P11" s="201">
        <v>407</v>
      </c>
      <c r="Q11" s="168">
        <v>1.2</v>
      </c>
      <c r="R11" s="167">
        <v>1.2</v>
      </c>
      <c r="S11" s="246">
        <v>0.11</v>
      </c>
      <c r="T11" s="244">
        <v>0.49</v>
      </c>
      <c r="Z11" s="294"/>
      <c r="AD11" s="295"/>
      <c r="AE11" s="295"/>
      <c r="AF11" s="295"/>
    </row>
    <row r="12" spans="1:32" x14ac:dyDescent="0.25">
      <c r="A12" s="19" t="s">
        <v>190</v>
      </c>
      <c r="B12" s="20" t="s">
        <v>12</v>
      </c>
      <c r="C12" s="51">
        <v>44909</v>
      </c>
      <c r="D12" s="234">
        <v>46935</v>
      </c>
      <c r="E12" s="307" t="s">
        <v>191</v>
      </c>
      <c r="F12" s="201">
        <v>3486</v>
      </c>
      <c r="G12" s="430">
        <v>25</v>
      </c>
      <c r="H12" s="201">
        <v>3511</v>
      </c>
      <c r="I12" s="201">
        <v>1220</v>
      </c>
      <c r="J12" s="201">
        <v>2703</v>
      </c>
      <c r="K12" s="201">
        <v>5993</v>
      </c>
      <c r="L12" s="201">
        <v>17.210285999132495</v>
      </c>
      <c r="M12" s="201">
        <v>2138</v>
      </c>
      <c r="N12" s="331">
        <v>1381</v>
      </c>
      <c r="O12" s="201">
        <v>350</v>
      </c>
      <c r="P12" s="201">
        <v>1031</v>
      </c>
      <c r="Q12" s="168">
        <v>1.1000000000000001</v>
      </c>
      <c r="R12" s="167">
        <v>1.2</v>
      </c>
      <c r="S12" s="246">
        <v>0.17</v>
      </c>
      <c r="T12" s="244">
        <v>0.05</v>
      </c>
      <c r="Z12" s="294"/>
      <c r="AD12" s="295"/>
      <c r="AE12" s="295"/>
      <c r="AF12" s="295"/>
    </row>
    <row r="13" spans="1:32" ht="17.25" customHeight="1" x14ac:dyDescent="0.25">
      <c r="A13" s="19" t="s">
        <v>192</v>
      </c>
      <c r="B13" s="20" t="s">
        <v>25</v>
      </c>
      <c r="C13" s="51">
        <v>45096</v>
      </c>
      <c r="D13" s="305"/>
      <c r="E13" s="306"/>
      <c r="F13" s="201">
        <v>364</v>
      </c>
      <c r="G13" s="431"/>
      <c r="H13" s="201">
        <v>364</v>
      </c>
      <c r="I13" s="201">
        <v>123</v>
      </c>
      <c r="J13" s="201">
        <v>333</v>
      </c>
      <c r="K13" s="342"/>
      <c r="L13" s="342"/>
      <c r="M13" s="342"/>
      <c r="N13" s="331">
        <v>138</v>
      </c>
      <c r="O13" s="201">
        <v>33</v>
      </c>
      <c r="P13" s="201">
        <v>105</v>
      </c>
      <c r="Q13" s="168">
        <v>1.1000000000000001</v>
      </c>
      <c r="R13" s="167">
        <v>1.1000000000000001</v>
      </c>
      <c r="S13" s="246">
        <v>0.17</v>
      </c>
      <c r="T13" s="244">
        <v>0.05</v>
      </c>
      <c r="Z13" s="294"/>
      <c r="AD13" s="295"/>
      <c r="AE13" s="295"/>
      <c r="AF13" s="295"/>
    </row>
    <row r="14" spans="1:32" ht="17.25" customHeight="1" x14ac:dyDescent="0.25">
      <c r="A14" s="19" t="s">
        <v>193</v>
      </c>
      <c r="B14" s="20" t="s">
        <v>20</v>
      </c>
      <c r="C14" s="51">
        <v>45014</v>
      </c>
      <c r="D14" s="235"/>
      <c r="E14" s="308"/>
      <c r="F14" s="296">
        <v>3563</v>
      </c>
      <c r="G14" s="296">
        <v>25</v>
      </c>
      <c r="H14" s="296">
        <v>3588</v>
      </c>
      <c r="I14" s="201">
        <v>1130</v>
      </c>
      <c r="J14" s="201">
        <v>1154</v>
      </c>
      <c r="K14" s="343"/>
      <c r="L14" s="343"/>
      <c r="M14" s="343"/>
      <c r="N14" s="331">
        <v>1268</v>
      </c>
      <c r="O14" s="201">
        <v>328</v>
      </c>
      <c r="P14" s="201">
        <v>940</v>
      </c>
      <c r="Q14" s="168">
        <v>1.1000000000000001</v>
      </c>
      <c r="R14" s="167">
        <v>1.1000000000000001</v>
      </c>
      <c r="S14" s="246">
        <v>0.18</v>
      </c>
      <c r="T14" s="244">
        <v>0.06</v>
      </c>
      <c r="Z14" s="294"/>
      <c r="AD14" s="295"/>
      <c r="AE14" s="295"/>
      <c r="AF14" s="295"/>
    </row>
    <row r="15" spans="1:32" ht="13.5" customHeight="1" x14ac:dyDescent="0.25">
      <c r="A15" s="239" t="s">
        <v>13</v>
      </c>
      <c r="B15" s="240"/>
      <c r="C15" s="18"/>
      <c r="D15" s="18"/>
      <c r="E15" s="18"/>
      <c r="F15" s="324"/>
      <c r="G15" s="344"/>
      <c r="H15" s="344"/>
      <c r="I15" s="201"/>
      <c r="J15" s="321"/>
      <c r="K15" s="201">
        <v>13956</v>
      </c>
      <c r="L15" s="201">
        <v>7</v>
      </c>
      <c r="M15" s="201">
        <v>5379</v>
      </c>
      <c r="N15" s="344"/>
      <c r="O15" s="345"/>
      <c r="P15" s="345"/>
      <c r="Q15" s="179"/>
      <c r="R15" s="180"/>
      <c r="S15" s="311"/>
      <c r="T15" s="244"/>
    </row>
    <row r="16" spans="1:32" s="266" customFormat="1" ht="13.5" customHeight="1" x14ac:dyDescent="0.25">
      <c r="A16" s="22" t="s">
        <v>37</v>
      </c>
      <c r="B16" s="248"/>
      <c r="C16" s="24"/>
      <c r="D16" s="24"/>
      <c r="E16" s="24"/>
      <c r="F16" s="322"/>
      <c r="G16" s="323"/>
      <c r="H16" s="323"/>
      <c r="I16" s="323"/>
      <c r="J16" s="323"/>
      <c r="K16" s="287">
        <v>25868</v>
      </c>
      <c r="L16" s="287">
        <v>53.731843778677657</v>
      </c>
      <c r="M16" s="287">
        <v>11454</v>
      </c>
      <c r="N16" s="323"/>
      <c r="O16" s="323"/>
      <c r="P16" s="323"/>
      <c r="Q16" s="170"/>
      <c r="R16" s="170"/>
      <c r="S16" s="249"/>
      <c r="T16" s="250"/>
    </row>
    <row r="17" spans="1:32" ht="13.5" customHeight="1" x14ac:dyDescent="0.25">
      <c r="A17" s="239" t="s">
        <v>79</v>
      </c>
      <c r="B17" s="240"/>
      <c r="C17" s="21"/>
      <c r="D17" s="21"/>
      <c r="E17" s="302"/>
      <c r="F17" s="320"/>
      <c r="G17" s="321"/>
      <c r="H17" s="321"/>
      <c r="I17" s="321"/>
      <c r="J17" s="321"/>
      <c r="K17" s="321"/>
      <c r="L17" s="321"/>
      <c r="M17" s="321"/>
      <c r="N17" s="321"/>
      <c r="O17" s="321"/>
      <c r="P17" s="321"/>
      <c r="Q17" s="169"/>
      <c r="R17" s="169"/>
      <c r="S17" s="253"/>
      <c r="T17" s="244"/>
    </row>
    <row r="18" spans="1:32" x14ac:dyDescent="0.25">
      <c r="A18" s="19" t="s">
        <v>93</v>
      </c>
      <c r="B18" s="20" t="s">
        <v>20</v>
      </c>
      <c r="C18" s="21">
        <v>41791</v>
      </c>
      <c r="D18" s="21">
        <v>44148</v>
      </c>
      <c r="E18" s="302" t="s">
        <v>122</v>
      </c>
      <c r="F18" s="296">
        <v>590</v>
      </c>
      <c r="G18" s="296">
        <v>200</v>
      </c>
      <c r="H18" s="296">
        <v>790</v>
      </c>
      <c r="I18" s="201">
        <v>872</v>
      </c>
      <c r="J18" s="201">
        <v>134</v>
      </c>
      <c r="K18" s="201">
        <v>150</v>
      </c>
      <c r="L18" s="201">
        <v>6</v>
      </c>
      <c r="M18" s="201">
        <v>46</v>
      </c>
      <c r="N18" s="331">
        <v>1264</v>
      </c>
      <c r="O18" s="201">
        <v>1242</v>
      </c>
      <c r="P18" s="201">
        <v>22</v>
      </c>
      <c r="Q18" s="168">
        <v>1.5</v>
      </c>
      <c r="R18" s="167">
        <v>1.5</v>
      </c>
      <c r="S18" s="246">
        <v>0.16</v>
      </c>
      <c r="T18" s="244">
        <v>1.36</v>
      </c>
      <c r="V18" s="294"/>
      <c r="W18" s="294"/>
      <c r="X18" s="294"/>
      <c r="Y18" s="294"/>
      <c r="Z18" s="294"/>
      <c r="AA18" s="294"/>
      <c r="AB18" s="294"/>
      <c r="AC18" s="294"/>
      <c r="AD18" s="295"/>
      <c r="AE18" s="295"/>
      <c r="AF18" s="295"/>
    </row>
    <row r="19" spans="1:32" ht="13.5" customHeight="1" x14ac:dyDescent="0.25">
      <c r="A19" s="19" t="s">
        <v>77</v>
      </c>
      <c r="B19" s="20" t="s">
        <v>20</v>
      </c>
      <c r="C19" s="21">
        <v>43483</v>
      </c>
      <c r="D19" s="21">
        <v>45564</v>
      </c>
      <c r="E19" s="302" t="s">
        <v>122</v>
      </c>
      <c r="F19" s="296">
        <v>1200</v>
      </c>
      <c r="G19" s="296">
        <v>150</v>
      </c>
      <c r="H19" s="296">
        <v>1350</v>
      </c>
      <c r="I19" s="201">
        <v>1287</v>
      </c>
      <c r="J19" s="201">
        <v>228</v>
      </c>
      <c r="K19" s="201">
        <v>775</v>
      </c>
      <c r="L19" s="201">
        <v>64</v>
      </c>
      <c r="M19" s="201">
        <v>497</v>
      </c>
      <c r="N19" s="331">
        <v>1747</v>
      </c>
      <c r="O19" s="201">
        <v>1202</v>
      </c>
      <c r="P19" s="201">
        <v>545</v>
      </c>
      <c r="Q19" s="168">
        <v>1.4</v>
      </c>
      <c r="R19" s="167">
        <v>1.5</v>
      </c>
      <c r="S19" s="246">
        <v>0.12</v>
      </c>
      <c r="T19" s="244">
        <v>0.73</v>
      </c>
      <c r="V19" s="294"/>
      <c r="W19" s="294"/>
      <c r="X19" s="294"/>
      <c r="Y19" s="294"/>
      <c r="Z19" s="294"/>
      <c r="AA19" s="294"/>
      <c r="AB19" s="294"/>
      <c r="AC19" s="294"/>
      <c r="AD19" s="295"/>
      <c r="AE19" s="295"/>
      <c r="AF19" s="295"/>
    </row>
    <row r="20" spans="1:32" ht="13.5" customHeight="1" x14ac:dyDescent="0.25">
      <c r="A20" s="19" t="s">
        <v>78</v>
      </c>
      <c r="B20" s="20" t="s">
        <v>20</v>
      </c>
      <c r="C20" s="21">
        <v>45018</v>
      </c>
      <c r="D20" s="21">
        <v>47338</v>
      </c>
      <c r="E20" s="302" t="s">
        <v>129</v>
      </c>
      <c r="F20" s="296">
        <v>1783</v>
      </c>
      <c r="G20" s="296">
        <v>100</v>
      </c>
      <c r="H20" s="296">
        <v>1883</v>
      </c>
      <c r="I20" s="201">
        <v>505</v>
      </c>
      <c r="J20" s="201">
        <v>1384</v>
      </c>
      <c r="K20" s="201">
        <v>1782</v>
      </c>
      <c r="L20" s="201">
        <v>15</v>
      </c>
      <c r="M20" s="201">
        <v>464</v>
      </c>
      <c r="N20" s="331">
        <v>564</v>
      </c>
      <c r="O20" s="201">
        <v>35</v>
      </c>
      <c r="P20" s="201">
        <v>529</v>
      </c>
      <c r="Q20" s="168">
        <v>1.1000000000000001</v>
      </c>
      <c r="R20" s="71">
        <v>0</v>
      </c>
      <c r="S20" s="246">
        <v>0.19</v>
      </c>
      <c r="T20" s="244" t="s">
        <v>30</v>
      </c>
      <c r="V20" s="294"/>
      <c r="W20" s="294"/>
      <c r="X20" s="294"/>
      <c r="Y20" s="294"/>
      <c r="Z20" s="294"/>
      <c r="AA20" s="294"/>
      <c r="AB20" s="294"/>
      <c r="AC20" s="294"/>
      <c r="AD20" s="295"/>
      <c r="AE20" s="295"/>
      <c r="AF20" s="295"/>
    </row>
    <row r="21" spans="1:32" ht="13.5" customHeight="1" x14ac:dyDescent="0.25">
      <c r="A21" s="19" t="s">
        <v>13</v>
      </c>
      <c r="B21" s="245"/>
      <c r="C21" s="21"/>
      <c r="D21" s="21"/>
      <c r="E21" s="302"/>
      <c r="F21" s="320"/>
      <c r="G21" s="321"/>
      <c r="H21" s="321"/>
      <c r="I21" s="321"/>
      <c r="J21" s="321"/>
      <c r="K21" s="201">
        <v>33</v>
      </c>
      <c r="L21" s="201">
        <v>0</v>
      </c>
      <c r="M21" s="201">
        <v>30</v>
      </c>
      <c r="N21" s="321"/>
      <c r="O21" s="321"/>
      <c r="P21" s="321"/>
      <c r="Q21" s="169"/>
      <c r="R21" s="169"/>
      <c r="S21" s="253"/>
      <c r="T21" s="244"/>
      <c r="AA21" s="294"/>
      <c r="AB21" s="294"/>
      <c r="AC21" s="294"/>
    </row>
    <row r="22" spans="1:32" s="266" customFormat="1" ht="13.5" customHeight="1" x14ac:dyDescent="0.25">
      <c r="A22" s="22" t="s">
        <v>79</v>
      </c>
      <c r="B22" s="248"/>
      <c r="C22" s="24"/>
      <c r="D22" s="24"/>
      <c r="E22" s="24"/>
      <c r="F22" s="322"/>
      <c r="G22" s="323"/>
      <c r="H22" s="323"/>
      <c r="I22" s="323"/>
      <c r="J22" s="323"/>
      <c r="K22" s="287">
        <v>2740</v>
      </c>
      <c r="L22" s="287">
        <v>85</v>
      </c>
      <c r="M22" s="287">
        <v>1037</v>
      </c>
      <c r="N22" s="323"/>
      <c r="O22" s="323"/>
      <c r="P22" s="323"/>
      <c r="Q22" s="170"/>
      <c r="R22" s="170"/>
      <c r="S22" s="249"/>
      <c r="T22" s="250"/>
      <c r="AA22" s="294"/>
      <c r="AB22" s="294"/>
      <c r="AC22" s="294"/>
    </row>
    <row r="23" spans="1:32" ht="13.5" customHeight="1" x14ac:dyDescent="0.25">
      <c r="A23" s="239" t="s">
        <v>194</v>
      </c>
      <c r="B23" s="240"/>
      <c r="C23" s="18"/>
      <c r="D23" s="18"/>
      <c r="E23" s="18"/>
      <c r="F23" s="324"/>
      <c r="G23" s="288"/>
      <c r="H23" s="288"/>
      <c r="I23" s="288"/>
      <c r="J23" s="288"/>
      <c r="K23" s="288"/>
      <c r="L23" s="288"/>
      <c r="M23" s="288"/>
      <c r="N23" s="288"/>
      <c r="O23" s="288"/>
      <c r="P23" s="288"/>
      <c r="Q23" s="172"/>
      <c r="R23" s="172"/>
      <c r="S23" s="267"/>
      <c r="T23" s="244"/>
    </row>
    <row r="24" spans="1:32" ht="13.5" customHeight="1" x14ac:dyDescent="0.25">
      <c r="A24" s="19" t="s">
        <v>38</v>
      </c>
      <c r="B24" s="20" t="s">
        <v>17</v>
      </c>
      <c r="C24" s="21">
        <v>42795</v>
      </c>
      <c r="D24" s="21" t="s">
        <v>175</v>
      </c>
      <c r="E24" s="302" t="s">
        <v>195</v>
      </c>
      <c r="F24" s="54" t="s">
        <v>175</v>
      </c>
      <c r="G24" s="54" t="s">
        <v>175</v>
      </c>
      <c r="H24" s="54" t="s">
        <v>175</v>
      </c>
      <c r="I24" s="54" t="s">
        <v>175</v>
      </c>
      <c r="J24" s="54" t="s">
        <v>175</v>
      </c>
      <c r="K24" s="201">
        <v>1053</v>
      </c>
      <c r="L24" s="201">
        <v>0</v>
      </c>
      <c r="M24" s="201">
        <v>1034</v>
      </c>
      <c r="N24" s="334" t="s">
        <v>196</v>
      </c>
      <c r="O24" s="332" t="s">
        <v>183</v>
      </c>
      <c r="P24" s="332" t="s">
        <v>183</v>
      </c>
      <c r="Q24" s="226" t="s">
        <v>183</v>
      </c>
      <c r="R24" s="219" t="s">
        <v>183</v>
      </c>
      <c r="S24" s="219" t="s">
        <v>183</v>
      </c>
      <c r="T24" s="312" t="s">
        <v>183</v>
      </c>
    </row>
    <row r="25" spans="1:32" ht="13.5" customHeight="1" x14ac:dyDescent="0.25">
      <c r="A25" s="19" t="s">
        <v>13</v>
      </c>
      <c r="B25" s="245"/>
      <c r="C25" s="21"/>
      <c r="D25" s="21"/>
      <c r="E25" s="303"/>
      <c r="F25" s="320"/>
      <c r="G25" s="321"/>
      <c r="H25" s="321"/>
      <c r="I25" s="321"/>
      <c r="J25" s="321"/>
      <c r="K25" s="201">
        <v>12</v>
      </c>
      <c r="L25" s="201">
        <v>0</v>
      </c>
      <c r="M25" s="201">
        <v>11</v>
      </c>
      <c r="N25" s="331"/>
      <c r="O25" s="201"/>
      <c r="P25" s="201"/>
      <c r="Q25" s="193"/>
      <c r="R25" s="71"/>
      <c r="S25" s="71"/>
      <c r="T25" s="188"/>
    </row>
    <row r="26" spans="1:32" s="266" customFormat="1" ht="13.5" customHeight="1" x14ac:dyDescent="0.25">
      <c r="A26" s="22" t="s">
        <v>194</v>
      </c>
      <c r="B26" s="248"/>
      <c r="C26" s="24"/>
      <c r="D26" s="24"/>
      <c r="E26" s="304"/>
      <c r="F26" s="322"/>
      <c r="G26" s="323"/>
      <c r="H26" s="323"/>
      <c r="I26" s="323"/>
      <c r="J26" s="323"/>
      <c r="K26" s="287">
        <v>1065</v>
      </c>
      <c r="L26" s="287">
        <v>0</v>
      </c>
      <c r="M26" s="287">
        <v>1045</v>
      </c>
      <c r="N26" s="323"/>
      <c r="O26" s="323"/>
      <c r="P26" s="323"/>
      <c r="Q26" s="23"/>
      <c r="R26" s="23"/>
      <c r="S26" s="23"/>
      <c r="T26" s="259"/>
    </row>
    <row r="27" spans="1:32" ht="13.5" customHeight="1" x14ac:dyDescent="0.25">
      <c r="A27" s="164" t="s">
        <v>39</v>
      </c>
      <c r="B27" s="268"/>
      <c r="C27" s="269"/>
      <c r="D27" s="269"/>
      <c r="E27" s="269"/>
      <c r="F27" s="327"/>
      <c r="G27" s="328"/>
      <c r="H27" s="328"/>
      <c r="I27" s="328"/>
      <c r="J27" s="285"/>
      <c r="K27" s="285">
        <v>29673</v>
      </c>
      <c r="L27" s="285">
        <v>138.73184377867767</v>
      </c>
      <c r="M27" s="285">
        <v>13536</v>
      </c>
      <c r="N27" s="328"/>
      <c r="O27" s="328"/>
      <c r="P27" s="328"/>
      <c r="Q27" s="186"/>
      <c r="R27" s="186"/>
      <c r="S27" s="186"/>
      <c r="T27" s="187"/>
    </row>
    <row r="28" spans="1:32" ht="24" customHeight="1" x14ac:dyDescent="0.25">
      <c r="A28" s="418" t="s">
        <v>197</v>
      </c>
      <c r="B28" s="418"/>
      <c r="C28" s="418"/>
      <c r="D28" s="418"/>
      <c r="E28" s="418"/>
      <c r="F28" s="418"/>
      <c r="G28" s="418"/>
      <c r="H28" s="418"/>
      <c r="I28" s="418"/>
      <c r="J28" s="418"/>
      <c r="K28" s="418"/>
      <c r="L28" s="418"/>
      <c r="M28" s="418"/>
      <c r="N28" s="418"/>
      <c r="O28" s="418"/>
      <c r="P28" s="418"/>
      <c r="Q28" s="418"/>
      <c r="R28" s="418"/>
      <c r="S28" s="418"/>
      <c r="T28" s="418"/>
    </row>
    <row r="29" spans="1:32" ht="23.65" customHeight="1" x14ac:dyDescent="0.25"/>
    <row r="30" spans="1:32" x14ac:dyDescent="0.25">
      <c r="A30" s="270"/>
      <c r="B30" s="270"/>
      <c r="C30" s="263"/>
      <c r="D30" s="263"/>
      <c r="E30" s="264"/>
      <c r="F30" s="28"/>
      <c r="G30" s="29"/>
      <c r="H30" s="29"/>
      <c r="I30" s="29"/>
      <c r="J30" s="29"/>
      <c r="K30" s="29"/>
      <c r="L30" s="29"/>
      <c r="M30" s="29"/>
      <c r="N30" s="29"/>
      <c r="O30" s="29"/>
      <c r="P30" s="29"/>
      <c r="Q30" s="29"/>
      <c r="R30" s="29"/>
      <c r="S30" s="29"/>
      <c r="T30" s="29"/>
    </row>
    <row r="31" spans="1:32" x14ac:dyDescent="0.25">
      <c r="A31" s="271"/>
      <c r="B31" s="271"/>
      <c r="C31" s="272"/>
      <c r="D31" s="272"/>
      <c r="E31" s="273"/>
      <c r="F31" s="30"/>
      <c r="G31" s="31"/>
      <c r="H31" s="31"/>
      <c r="I31" s="31"/>
      <c r="J31" s="31"/>
      <c r="K31" s="31"/>
      <c r="L31" s="31"/>
      <c r="M31" s="31"/>
      <c r="N31" s="31"/>
      <c r="O31" s="31"/>
      <c r="P31" s="31"/>
      <c r="Q31" s="31"/>
      <c r="R31" s="31"/>
      <c r="S31" s="31"/>
      <c r="T31" s="31"/>
    </row>
    <row r="32" spans="1:32" x14ac:dyDescent="0.25">
      <c r="A32" s="274"/>
      <c r="B32" s="274"/>
      <c r="C32" s="272"/>
      <c r="D32" s="272"/>
      <c r="E32" s="273"/>
      <c r="F32" s="30"/>
      <c r="G32" s="31"/>
      <c r="H32" s="31"/>
      <c r="I32" s="31"/>
      <c r="N32" s="31"/>
      <c r="O32" s="31"/>
      <c r="P32" s="31"/>
      <c r="Q32" s="31"/>
      <c r="R32" s="31"/>
      <c r="S32" s="31"/>
      <c r="T32" s="31"/>
    </row>
    <row r="33" spans="1:20" x14ac:dyDescent="0.25">
      <c r="A33" s="271"/>
      <c r="B33" s="271"/>
      <c r="C33" s="272"/>
      <c r="D33" s="272"/>
      <c r="E33" s="273"/>
      <c r="F33" s="30"/>
      <c r="G33" s="31"/>
      <c r="H33" s="31"/>
      <c r="I33" s="31"/>
      <c r="J33" s="31"/>
      <c r="K33" s="31"/>
      <c r="L33" s="31"/>
      <c r="M33" s="31"/>
      <c r="N33" s="31"/>
      <c r="O33" s="31"/>
      <c r="P33" s="31"/>
      <c r="Q33" s="31"/>
      <c r="R33" s="31"/>
      <c r="S33" s="31"/>
      <c r="T33" s="31"/>
    </row>
    <row r="34" spans="1:20" x14ac:dyDescent="0.25">
      <c r="A34" s="274"/>
      <c r="B34" s="274"/>
      <c r="C34" s="272" t="s">
        <v>0</v>
      </c>
      <c r="D34" s="272"/>
      <c r="E34" s="273"/>
      <c r="F34" s="30"/>
      <c r="G34" s="31"/>
      <c r="H34" s="31"/>
      <c r="I34" s="31"/>
      <c r="J34" s="31"/>
      <c r="K34" s="31"/>
      <c r="L34" s="31"/>
      <c r="M34" s="31"/>
      <c r="N34" s="31"/>
      <c r="O34" s="31"/>
      <c r="P34" s="31"/>
      <c r="Q34" s="31"/>
      <c r="R34" s="31"/>
      <c r="S34" s="31"/>
      <c r="T34" s="31"/>
    </row>
    <row r="35" spans="1:20" x14ac:dyDescent="0.25">
      <c r="J35" s="142"/>
      <c r="L35" s="142"/>
    </row>
    <row r="36" spans="1:20" x14ac:dyDescent="0.25">
      <c r="J36" s="142"/>
      <c r="L36" s="142"/>
    </row>
    <row r="37" spans="1:20" x14ac:dyDescent="0.25">
      <c r="J37" s="31"/>
      <c r="K37" s="31"/>
      <c r="L37" s="31"/>
      <c r="M37" s="31"/>
    </row>
    <row r="40" spans="1:20" x14ac:dyDescent="0.25">
      <c r="K40" s="32"/>
      <c r="L40" s="32"/>
      <c r="P40" s="32"/>
      <c r="S40" s="32"/>
      <c r="T40" s="32"/>
    </row>
  </sheetData>
  <mergeCells count="13">
    <mergeCell ref="A28:T28"/>
    <mergeCell ref="K1:M1"/>
    <mergeCell ref="N2:P2"/>
    <mergeCell ref="Q2:S2"/>
    <mergeCell ref="K2:M2"/>
    <mergeCell ref="A2:A3"/>
    <mergeCell ref="C2:E2"/>
    <mergeCell ref="F2:H2"/>
    <mergeCell ref="G12:G13"/>
    <mergeCell ref="G9:G11"/>
    <mergeCell ref="G6:G8"/>
    <mergeCell ref="B1:H1"/>
    <mergeCell ref="N1:T1"/>
  </mergeCells>
  <printOptions horizontalCentered="1" verticalCentered="1"/>
  <pageMargins left="0.23622047244094491" right="0.23622047244094491" top="0.74803149606299213" bottom="0.74803149606299213" header="0.31496062992125984" footer="0.31496062992125984"/>
  <pageSetup paperSize="9" scale="68"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E07A-5A2D-4B44-8FC7-4EF6ED9DA968}">
  <sheetPr>
    <pageSetUpPr fitToPage="1"/>
  </sheetPr>
  <dimension ref="A1:AA47"/>
  <sheetViews>
    <sheetView showGridLines="0" view="pageBreakPreview" zoomScale="75" zoomScaleNormal="110" zoomScaleSheetLayoutView="115" workbookViewId="0">
      <pane ySplit="3" topLeftCell="A4" activePane="bottomLeft" state="frozen"/>
      <selection activeCell="S17" sqref="S17"/>
      <selection pane="bottomLeft" activeCell="U14" sqref="U14"/>
    </sheetView>
  </sheetViews>
  <sheetFormatPr defaultColWidth="8.7109375" defaultRowHeight="12.75" x14ac:dyDescent="0.25"/>
  <cols>
    <col min="1" max="1" width="25.5703125" style="16" customWidth="1"/>
    <col min="2" max="2" width="5.7109375" style="16" customWidth="1"/>
    <col min="3" max="10" width="9.5703125" style="16" customWidth="1"/>
    <col min="11" max="11" width="14.140625" style="16" customWidth="1"/>
    <col min="12" max="12" width="9.5703125" style="16" customWidth="1"/>
    <col min="13" max="13" width="9.5703125" style="17" customWidth="1"/>
    <col min="14" max="15" width="9.5703125" style="16" customWidth="1"/>
    <col min="16" max="16" width="9.5703125" style="17" customWidth="1"/>
    <col min="17" max="19" width="9.5703125" style="16" customWidth="1"/>
    <col min="20" max="16384" width="8.7109375" style="16"/>
  </cols>
  <sheetData>
    <row r="1" spans="1:27" ht="15" customHeight="1" x14ac:dyDescent="0.25">
      <c r="A1" s="102" t="s">
        <v>48</v>
      </c>
      <c r="B1" s="416"/>
      <c r="C1" s="416"/>
      <c r="D1" s="416"/>
      <c r="E1" s="416"/>
      <c r="F1" s="416"/>
      <c r="G1" s="416"/>
      <c r="H1" s="416"/>
      <c r="I1" s="118"/>
      <c r="J1" s="415"/>
      <c r="K1" s="415"/>
      <c r="L1" s="415"/>
      <c r="M1" s="417"/>
      <c r="N1" s="417"/>
      <c r="O1" s="417"/>
      <c r="P1" s="417"/>
      <c r="Q1" s="417"/>
      <c r="R1" s="417"/>
      <c r="S1" s="417"/>
    </row>
    <row r="2" spans="1:27" ht="26.25" customHeight="1" x14ac:dyDescent="0.25">
      <c r="A2" s="421" t="s">
        <v>6</v>
      </c>
      <c r="B2" s="95"/>
      <c r="C2" s="420" t="s">
        <v>99</v>
      </c>
      <c r="D2" s="420"/>
      <c r="E2" s="423"/>
      <c r="F2" s="419" t="s">
        <v>100</v>
      </c>
      <c r="G2" s="420"/>
      <c r="H2" s="420"/>
      <c r="I2" s="95"/>
      <c r="J2" s="420" t="s">
        <v>101</v>
      </c>
      <c r="K2" s="420"/>
      <c r="L2" s="423"/>
      <c r="M2" s="419" t="s">
        <v>178</v>
      </c>
      <c r="N2" s="420"/>
      <c r="O2" s="423"/>
      <c r="P2" s="419" t="s">
        <v>179</v>
      </c>
      <c r="Q2" s="420"/>
      <c r="R2" s="420"/>
      <c r="S2" s="95"/>
    </row>
    <row r="3" spans="1:27" ht="43.9" customHeight="1" x14ac:dyDescent="0.25">
      <c r="A3" s="422"/>
      <c r="B3" s="95" t="s">
        <v>104</v>
      </c>
      <c r="C3" s="97" t="s">
        <v>105</v>
      </c>
      <c r="D3" s="97" t="s">
        <v>106</v>
      </c>
      <c r="E3" s="97" t="s">
        <v>107</v>
      </c>
      <c r="F3" s="97" t="s">
        <v>108</v>
      </c>
      <c r="G3" s="97" t="s">
        <v>109</v>
      </c>
      <c r="H3" s="97" t="s">
        <v>49</v>
      </c>
      <c r="I3" s="97" t="s">
        <v>110</v>
      </c>
      <c r="J3" s="96" t="s">
        <v>112</v>
      </c>
      <c r="K3" s="97" t="s">
        <v>113</v>
      </c>
      <c r="L3" s="96" t="s">
        <v>114</v>
      </c>
      <c r="M3" s="97" t="s">
        <v>49</v>
      </c>
      <c r="N3" s="97" t="s">
        <v>115</v>
      </c>
      <c r="O3" s="97" t="s">
        <v>116</v>
      </c>
      <c r="P3" s="97" t="s">
        <v>117</v>
      </c>
      <c r="Q3" s="97" t="s">
        <v>118</v>
      </c>
      <c r="R3" s="97" t="s">
        <v>119</v>
      </c>
      <c r="S3" s="97" t="s">
        <v>167</v>
      </c>
    </row>
    <row r="4" spans="1:27" ht="18" customHeight="1" x14ac:dyDescent="0.25">
      <c r="A4" s="239" t="s">
        <v>37</v>
      </c>
      <c r="B4" s="310"/>
      <c r="C4" s="301"/>
      <c r="D4" s="301"/>
      <c r="E4" s="301"/>
      <c r="F4" s="299"/>
      <c r="G4" s="300"/>
      <c r="H4" s="300"/>
      <c r="I4" s="301"/>
      <c r="J4" s="301"/>
      <c r="K4" s="301"/>
      <c r="L4" s="301"/>
      <c r="M4" s="309"/>
      <c r="N4" s="309"/>
      <c r="O4" s="301"/>
      <c r="P4" s="309"/>
      <c r="Q4" s="309"/>
      <c r="R4" s="301"/>
      <c r="S4" s="244"/>
    </row>
    <row r="5" spans="1:27" x14ac:dyDescent="0.25">
      <c r="A5" s="19" t="s">
        <v>73</v>
      </c>
      <c r="B5" s="20" t="s">
        <v>12</v>
      </c>
      <c r="C5" s="21">
        <v>42064</v>
      </c>
      <c r="D5" s="21">
        <v>43040</v>
      </c>
      <c r="E5" s="302" t="s">
        <v>122</v>
      </c>
      <c r="F5" s="201">
        <v>1492</v>
      </c>
      <c r="G5" s="201">
        <v>25</v>
      </c>
      <c r="H5" s="201">
        <v>1517</v>
      </c>
      <c r="I5" s="201">
        <v>1602</v>
      </c>
      <c r="J5" s="201">
        <v>556</v>
      </c>
      <c r="K5" s="201">
        <v>3.8715271996828351</v>
      </c>
      <c r="L5" s="201">
        <v>230</v>
      </c>
      <c r="M5" s="335">
        <v>2071</v>
      </c>
      <c r="N5" s="201">
        <v>1863</v>
      </c>
      <c r="O5" s="201">
        <v>208</v>
      </c>
      <c r="P5" s="168">
        <v>1.3</v>
      </c>
      <c r="Q5" s="167">
        <v>1.3</v>
      </c>
      <c r="R5" s="246">
        <v>7.0000000000000007E-2</v>
      </c>
      <c r="S5" s="244">
        <v>1.1100000000000001</v>
      </c>
      <c r="U5" s="294"/>
      <c r="Y5" s="295"/>
      <c r="Z5" s="295"/>
      <c r="AA5" s="295"/>
    </row>
    <row r="6" spans="1:27" ht="16.5" customHeight="1" x14ac:dyDescent="0.25">
      <c r="A6" s="19" t="s">
        <v>74</v>
      </c>
      <c r="B6" s="20" t="s">
        <v>12</v>
      </c>
      <c r="C6" s="234">
        <v>43070</v>
      </c>
      <c r="D6" s="234">
        <v>44256</v>
      </c>
      <c r="E6" s="307" t="s">
        <v>122</v>
      </c>
      <c r="F6" s="201">
        <v>1619</v>
      </c>
      <c r="G6" s="430">
        <v>25</v>
      </c>
      <c r="H6" s="201">
        <v>1644</v>
      </c>
      <c r="I6" s="201">
        <v>1744</v>
      </c>
      <c r="J6" s="201">
        <v>1391</v>
      </c>
      <c r="K6" s="201">
        <v>8</v>
      </c>
      <c r="L6" s="201">
        <v>722</v>
      </c>
      <c r="M6" s="335">
        <v>2126</v>
      </c>
      <c r="N6" s="201">
        <v>1583</v>
      </c>
      <c r="O6" s="201">
        <v>543</v>
      </c>
      <c r="P6" s="168">
        <v>1.2</v>
      </c>
      <c r="Q6" s="167">
        <v>1.2</v>
      </c>
      <c r="R6" s="246">
        <v>0.06</v>
      </c>
      <c r="S6" s="244">
        <v>0.75</v>
      </c>
      <c r="U6" s="294"/>
      <c r="Y6" s="295"/>
      <c r="Z6" s="295"/>
      <c r="AA6" s="295"/>
    </row>
    <row r="7" spans="1:27" ht="16.5" customHeight="1" x14ac:dyDescent="0.25">
      <c r="A7" s="19" t="s">
        <v>185</v>
      </c>
      <c r="B7" s="20" t="s">
        <v>20</v>
      </c>
      <c r="C7" s="305"/>
      <c r="D7" s="305"/>
      <c r="E7" s="306"/>
      <c r="F7" s="296">
        <v>290</v>
      </c>
      <c r="G7" s="432"/>
      <c r="H7" s="296">
        <v>290</v>
      </c>
      <c r="I7" s="201">
        <v>311</v>
      </c>
      <c r="J7" s="342"/>
      <c r="K7" s="342"/>
      <c r="L7" s="342"/>
      <c r="M7" s="335">
        <v>383</v>
      </c>
      <c r="N7" s="201">
        <v>288</v>
      </c>
      <c r="O7" s="201">
        <v>95</v>
      </c>
      <c r="P7" s="168">
        <v>1.2</v>
      </c>
      <c r="Q7" s="167">
        <v>1.2</v>
      </c>
      <c r="R7" s="246">
        <v>0.06</v>
      </c>
      <c r="S7" s="244">
        <v>0.84</v>
      </c>
      <c r="U7" s="294"/>
      <c r="Y7" s="295"/>
      <c r="Z7" s="295"/>
      <c r="AA7" s="295"/>
    </row>
    <row r="8" spans="1:27" ht="16.5" customHeight="1" x14ac:dyDescent="0.25">
      <c r="A8" s="19" t="s">
        <v>186</v>
      </c>
      <c r="B8" s="20" t="s">
        <v>25</v>
      </c>
      <c r="C8" s="235"/>
      <c r="D8" s="235"/>
      <c r="E8" s="308"/>
      <c r="F8" s="201">
        <v>570</v>
      </c>
      <c r="G8" s="431"/>
      <c r="H8" s="201">
        <v>570</v>
      </c>
      <c r="I8" s="201">
        <v>613</v>
      </c>
      <c r="J8" s="343"/>
      <c r="K8" s="343"/>
      <c r="L8" s="343"/>
      <c r="M8" s="335">
        <v>755</v>
      </c>
      <c r="N8" s="201">
        <v>567</v>
      </c>
      <c r="O8" s="201">
        <v>188</v>
      </c>
      <c r="P8" s="168">
        <v>1.2</v>
      </c>
      <c r="Q8" s="167">
        <v>1.2</v>
      </c>
      <c r="R8" s="246">
        <v>0.06</v>
      </c>
      <c r="S8" s="244">
        <v>0.84</v>
      </c>
      <c r="U8" s="294"/>
      <c r="Y8" s="295"/>
      <c r="Z8" s="295"/>
      <c r="AA8" s="295"/>
    </row>
    <row r="9" spans="1:27" ht="16.5" customHeight="1" x14ac:dyDescent="0.25">
      <c r="A9" s="19" t="s">
        <v>187</v>
      </c>
      <c r="B9" s="20" t="s">
        <v>12</v>
      </c>
      <c r="C9" s="234">
        <v>43862</v>
      </c>
      <c r="D9" s="234">
        <v>45200</v>
      </c>
      <c r="E9" s="307" t="s">
        <v>122</v>
      </c>
      <c r="F9" s="201">
        <v>3642</v>
      </c>
      <c r="G9" s="430">
        <v>25</v>
      </c>
      <c r="H9" s="201">
        <v>3667</v>
      </c>
      <c r="I9" s="201">
        <v>3826</v>
      </c>
      <c r="J9" s="201">
        <v>3702</v>
      </c>
      <c r="K9" s="201">
        <v>16</v>
      </c>
      <c r="L9" s="201">
        <v>2592</v>
      </c>
      <c r="M9" s="335">
        <v>4856</v>
      </c>
      <c r="N9" s="201">
        <v>2849</v>
      </c>
      <c r="O9" s="201">
        <v>2007</v>
      </c>
      <c r="P9" s="168">
        <v>1.3</v>
      </c>
      <c r="Q9" s="167">
        <v>1.2</v>
      </c>
      <c r="R9" s="246">
        <v>0.11</v>
      </c>
      <c r="S9" s="244">
        <v>0.56000000000000005</v>
      </c>
      <c r="U9" s="294"/>
      <c r="Y9" s="295"/>
      <c r="Z9" s="295"/>
      <c r="AA9" s="295"/>
    </row>
    <row r="10" spans="1:27" ht="16.5" customHeight="1" x14ac:dyDescent="0.25">
      <c r="A10" s="19" t="s">
        <v>188</v>
      </c>
      <c r="B10" s="20" t="s">
        <v>20</v>
      </c>
      <c r="C10" s="305"/>
      <c r="D10" s="305"/>
      <c r="E10" s="306"/>
      <c r="F10" s="296">
        <v>590</v>
      </c>
      <c r="G10" s="432"/>
      <c r="H10" s="296">
        <v>590</v>
      </c>
      <c r="I10" s="201">
        <v>640</v>
      </c>
      <c r="J10" s="342"/>
      <c r="K10" s="342"/>
      <c r="L10" s="342"/>
      <c r="M10" s="335">
        <v>813</v>
      </c>
      <c r="N10" s="201">
        <v>483</v>
      </c>
      <c r="O10" s="201">
        <v>330</v>
      </c>
      <c r="P10" s="168">
        <v>1.3</v>
      </c>
      <c r="Q10" s="167">
        <v>1.2</v>
      </c>
      <c r="R10" s="246">
        <v>0.11</v>
      </c>
      <c r="S10" s="244">
        <v>0.61</v>
      </c>
      <c r="U10" s="294"/>
      <c r="Y10" s="295"/>
      <c r="Z10" s="295"/>
      <c r="AA10" s="295"/>
    </row>
    <row r="11" spans="1:27" ht="16.5" customHeight="1" x14ac:dyDescent="0.25">
      <c r="A11" s="19" t="s">
        <v>189</v>
      </c>
      <c r="B11" s="20" t="s">
        <v>25</v>
      </c>
      <c r="C11" s="235"/>
      <c r="D11" s="235"/>
      <c r="E11" s="308"/>
      <c r="F11" s="201">
        <v>664</v>
      </c>
      <c r="G11" s="431"/>
      <c r="H11" s="201">
        <v>664</v>
      </c>
      <c r="I11" s="201">
        <v>663</v>
      </c>
      <c r="J11" s="343"/>
      <c r="K11" s="343"/>
      <c r="L11" s="343"/>
      <c r="M11" s="335">
        <v>841</v>
      </c>
      <c r="N11" s="201">
        <v>479</v>
      </c>
      <c r="O11" s="201">
        <v>362</v>
      </c>
      <c r="P11" s="168">
        <v>1.3</v>
      </c>
      <c r="Q11" s="167">
        <v>1.2</v>
      </c>
      <c r="R11" s="246">
        <v>0.11</v>
      </c>
      <c r="S11" s="244">
        <v>0.6</v>
      </c>
      <c r="U11" s="294"/>
      <c r="Y11" s="295"/>
      <c r="Z11" s="295"/>
      <c r="AA11" s="295"/>
    </row>
    <row r="12" spans="1:27" x14ac:dyDescent="0.25">
      <c r="A12" s="19" t="s">
        <v>190</v>
      </c>
      <c r="B12" s="20" t="s">
        <v>12</v>
      </c>
      <c r="C12" s="51">
        <v>44909</v>
      </c>
      <c r="D12" s="234">
        <v>46935</v>
      </c>
      <c r="E12" s="307" t="s">
        <v>191</v>
      </c>
      <c r="F12" s="201">
        <v>3483</v>
      </c>
      <c r="G12" s="430">
        <v>25</v>
      </c>
      <c r="H12" s="201">
        <v>3508</v>
      </c>
      <c r="I12" s="201">
        <v>1220</v>
      </c>
      <c r="J12" s="201">
        <v>6335</v>
      </c>
      <c r="K12" s="201">
        <v>20</v>
      </c>
      <c r="L12" s="201">
        <v>3159</v>
      </c>
      <c r="M12" s="335">
        <v>1579</v>
      </c>
      <c r="N12" s="201">
        <v>398</v>
      </c>
      <c r="O12" s="201">
        <v>1181</v>
      </c>
      <c r="P12" s="168">
        <v>1.2</v>
      </c>
      <c r="Q12" s="167">
        <v>1.2</v>
      </c>
      <c r="R12" s="246">
        <v>0.15</v>
      </c>
      <c r="S12" s="244">
        <v>0.1</v>
      </c>
      <c r="U12" s="294"/>
      <c r="Y12" s="295"/>
      <c r="Z12" s="295"/>
      <c r="AA12" s="295"/>
    </row>
    <row r="13" spans="1:27" ht="17.25" customHeight="1" x14ac:dyDescent="0.25">
      <c r="A13" s="19" t="s">
        <v>192</v>
      </c>
      <c r="B13" s="20" t="s">
        <v>25</v>
      </c>
      <c r="C13" s="51">
        <v>45096</v>
      </c>
      <c r="D13" s="305"/>
      <c r="E13" s="306"/>
      <c r="F13" s="201">
        <v>364</v>
      </c>
      <c r="G13" s="431"/>
      <c r="H13" s="201">
        <v>364</v>
      </c>
      <c r="I13" s="201">
        <v>123</v>
      </c>
      <c r="J13" s="342"/>
      <c r="K13" s="342"/>
      <c r="L13" s="342"/>
      <c r="M13" s="335">
        <v>165</v>
      </c>
      <c r="N13" s="201">
        <v>38</v>
      </c>
      <c r="O13" s="201">
        <v>127</v>
      </c>
      <c r="P13" s="168">
        <v>1.1000000000000001</v>
      </c>
      <c r="Q13" s="167">
        <v>1.1000000000000001</v>
      </c>
      <c r="R13" s="246">
        <v>0.15</v>
      </c>
      <c r="S13" s="244">
        <v>0.11</v>
      </c>
      <c r="U13" s="294"/>
      <c r="Y13" s="295"/>
      <c r="Z13" s="295"/>
      <c r="AA13" s="295"/>
    </row>
    <row r="14" spans="1:27" ht="17.25" customHeight="1" x14ac:dyDescent="0.25">
      <c r="A14" s="19" t="s">
        <v>193</v>
      </c>
      <c r="B14" s="20" t="s">
        <v>20</v>
      </c>
      <c r="C14" s="51">
        <v>45014</v>
      </c>
      <c r="D14" s="235"/>
      <c r="E14" s="308"/>
      <c r="F14" s="296">
        <v>3563</v>
      </c>
      <c r="G14" s="296">
        <v>25</v>
      </c>
      <c r="H14" s="296">
        <v>3588</v>
      </c>
      <c r="I14" s="201">
        <v>1130</v>
      </c>
      <c r="J14" s="343"/>
      <c r="K14" s="343"/>
      <c r="L14" s="343"/>
      <c r="M14" s="335">
        <v>1511</v>
      </c>
      <c r="N14" s="201">
        <v>374</v>
      </c>
      <c r="O14" s="201">
        <v>1137</v>
      </c>
      <c r="P14" s="168">
        <v>1.1000000000000001</v>
      </c>
      <c r="Q14" s="167">
        <v>1.1000000000000001</v>
      </c>
      <c r="R14" s="246">
        <v>0.15</v>
      </c>
      <c r="S14" s="244">
        <v>0.1</v>
      </c>
      <c r="U14" s="294"/>
      <c r="Y14" s="295"/>
      <c r="Z14" s="295"/>
      <c r="AA14" s="295"/>
    </row>
    <row r="15" spans="1:27" ht="13.5" customHeight="1" x14ac:dyDescent="0.25">
      <c r="A15" s="239" t="s">
        <v>13</v>
      </c>
      <c r="B15" s="240"/>
      <c r="C15" s="18"/>
      <c r="D15" s="18"/>
      <c r="E15" s="18"/>
      <c r="F15" s="324"/>
      <c r="G15" s="344"/>
      <c r="H15" s="344"/>
      <c r="I15" s="201"/>
      <c r="J15" s="201">
        <v>14000</v>
      </c>
      <c r="K15" s="201">
        <v>9</v>
      </c>
      <c r="L15" s="201">
        <v>6120</v>
      </c>
      <c r="M15" s="344"/>
      <c r="N15" s="345"/>
      <c r="O15" s="345"/>
      <c r="P15" s="179"/>
      <c r="Q15" s="180"/>
      <c r="R15" s="311"/>
      <c r="S15" s="244"/>
    </row>
    <row r="16" spans="1:27" s="266" customFormat="1" ht="13.5" customHeight="1" x14ac:dyDescent="0.25">
      <c r="A16" s="22" t="s">
        <v>37</v>
      </c>
      <c r="B16" s="248"/>
      <c r="C16" s="24"/>
      <c r="D16" s="24"/>
      <c r="E16" s="24"/>
      <c r="F16" s="322"/>
      <c r="G16" s="323"/>
      <c r="H16" s="323"/>
      <c r="I16" s="323"/>
      <c r="J16" s="287">
        <v>25984</v>
      </c>
      <c r="K16" s="287">
        <v>57</v>
      </c>
      <c r="L16" s="287">
        <v>12823</v>
      </c>
      <c r="M16" s="323"/>
      <c r="N16" s="323"/>
      <c r="O16" s="323"/>
      <c r="P16" s="170"/>
      <c r="Q16" s="170"/>
      <c r="R16" s="249"/>
      <c r="S16" s="250"/>
    </row>
    <row r="17" spans="1:27" ht="13.5" customHeight="1" x14ac:dyDescent="0.25">
      <c r="A17" s="239" t="s">
        <v>79</v>
      </c>
      <c r="B17" s="240"/>
      <c r="C17" s="21"/>
      <c r="D17" s="21"/>
      <c r="E17" s="302"/>
      <c r="F17" s="320"/>
      <c r="G17" s="321"/>
      <c r="H17" s="321"/>
      <c r="I17" s="321"/>
      <c r="J17" s="321"/>
      <c r="K17" s="321"/>
      <c r="L17" s="321"/>
      <c r="M17" s="321"/>
      <c r="N17" s="321"/>
      <c r="O17" s="321"/>
      <c r="P17" s="169"/>
      <c r="Q17" s="169"/>
      <c r="R17" s="253"/>
      <c r="S17" s="244"/>
    </row>
    <row r="18" spans="1:27" x14ac:dyDescent="0.25">
      <c r="A18" s="19" t="s">
        <v>93</v>
      </c>
      <c r="B18" s="20" t="s">
        <v>20</v>
      </c>
      <c r="C18" s="21">
        <v>41791</v>
      </c>
      <c r="D18" s="21">
        <v>44148</v>
      </c>
      <c r="E18" s="302" t="s">
        <v>122</v>
      </c>
      <c r="F18" s="296">
        <v>590</v>
      </c>
      <c r="G18" s="296">
        <v>200</v>
      </c>
      <c r="H18" s="296">
        <v>790</v>
      </c>
      <c r="I18" s="201">
        <v>872</v>
      </c>
      <c r="J18" s="201">
        <v>95</v>
      </c>
      <c r="K18" s="201">
        <v>3</v>
      </c>
      <c r="L18" s="201">
        <v>4</v>
      </c>
      <c r="M18" s="335">
        <v>1260</v>
      </c>
      <c r="N18" s="201">
        <v>1253</v>
      </c>
      <c r="O18" s="201">
        <v>7</v>
      </c>
      <c r="P18" s="168">
        <v>1.4</v>
      </c>
      <c r="Q18" s="167">
        <v>1.5</v>
      </c>
      <c r="R18" s="246">
        <v>0.16</v>
      </c>
      <c r="S18" s="244">
        <v>1.36</v>
      </c>
      <c r="T18" s="294"/>
      <c r="U18" s="294"/>
      <c r="V18" s="294"/>
      <c r="W18" s="294"/>
      <c r="X18" s="294"/>
      <c r="Y18" s="295"/>
      <c r="Z18" s="295"/>
      <c r="AA18" s="295"/>
    </row>
    <row r="19" spans="1:27" ht="13.5" customHeight="1" x14ac:dyDescent="0.25">
      <c r="A19" s="19" t="s">
        <v>77</v>
      </c>
      <c r="B19" s="20" t="s">
        <v>20</v>
      </c>
      <c r="C19" s="21">
        <v>43483</v>
      </c>
      <c r="D19" s="21">
        <v>45564</v>
      </c>
      <c r="E19" s="302" t="s">
        <v>122</v>
      </c>
      <c r="F19" s="296">
        <v>1200</v>
      </c>
      <c r="G19" s="296">
        <v>150</v>
      </c>
      <c r="H19" s="296">
        <v>1350</v>
      </c>
      <c r="I19" s="201">
        <v>1289</v>
      </c>
      <c r="J19" s="201">
        <v>658</v>
      </c>
      <c r="K19" s="201">
        <v>48</v>
      </c>
      <c r="L19" s="201">
        <v>398</v>
      </c>
      <c r="M19" s="335">
        <v>1781</v>
      </c>
      <c r="N19" s="201">
        <v>1271</v>
      </c>
      <c r="O19" s="201">
        <v>510</v>
      </c>
      <c r="P19" s="168">
        <v>1.4</v>
      </c>
      <c r="Q19" s="167">
        <v>1.5</v>
      </c>
      <c r="R19" s="246">
        <v>0.12</v>
      </c>
      <c r="S19" s="244">
        <v>0.83</v>
      </c>
      <c r="T19" s="294"/>
      <c r="U19" s="294"/>
      <c r="V19" s="294"/>
      <c r="W19" s="294"/>
      <c r="X19" s="294"/>
      <c r="Y19" s="295"/>
      <c r="Z19" s="295"/>
      <c r="AA19" s="295"/>
    </row>
    <row r="20" spans="1:27" ht="13.5" customHeight="1" x14ac:dyDescent="0.25">
      <c r="A20" s="19" t="s">
        <v>78</v>
      </c>
      <c r="B20" s="20" t="s">
        <v>20</v>
      </c>
      <c r="C20" s="21">
        <v>45018</v>
      </c>
      <c r="D20" s="21">
        <v>47338</v>
      </c>
      <c r="E20" s="302" t="s">
        <v>129</v>
      </c>
      <c r="F20" s="296">
        <v>1783</v>
      </c>
      <c r="G20" s="296">
        <v>100</v>
      </c>
      <c r="H20" s="296">
        <v>1883</v>
      </c>
      <c r="I20" s="201">
        <v>559</v>
      </c>
      <c r="J20" s="201">
        <v>1788</v>
      </c>
      <c r="K20" s="201">
        <v>22</v>
      </c>
      <c r="L20" s="201">
        <v>539</v>
      </c>
      <c r="M20" s="335">
        <v>652</v>
      </c>
      <c r="N20" s="201">
        <v>112</v>
      </c>
      <c r="O20" s="201">
        <v>540</v>
      </c>
      <c r="P20" s="168">
        <v>1.2</v>
      </c>
      <c r="Q20" s="71">
        <v>0</v>
      </c>
      <c r="R20" s="246">
        <v>0.17</v>
      </c>
      <c r="S20" s="188">
        <v>0</v>
      </c>
      <c r="T20" s="294"/>
      <c r="U20" s="294"/>
      <c r="V20" s="294"/>
      <c r="W20" s="294"/>
      <c r="X20" s="294"/>
      <c r="Y20" s="295"/>
      <c r="Z20" s="295"/>
      <c r="AA20" s="295"/>
    </row>
    <row r="21" spans="1:27" ht="13.5" customHeight="1" x14ac:dyDescent="0.25">
      <c r="A21" s="19" t="s">
        <v>13</v>
      </c>
      <c r="B21" s="245"/>
      <c r="C21" s="21"/>
      <c r="D21" s="21"/>
      <c r="E21" s="302"/>
      <c r="F21" s="320"/>
      <c r="G21" s="321"/>
      <c r="H21" s="321"/>
      <c r="I21" s="321"/>
      <c r="J21" s="201">
        <v>18</v>
      </c>
      <c r="K21" s="201">
        <v>0</v>
      </c>
      <c r="L21" s="201">
        <v>14</v>
      </c>
      <c r="M21" s="321"/>
      <c r="N21" s="321"/>
      <c r="O21" s="321"/>
      <c r="P21" s="169"/>
      <c r="Q21" s="169"/>
      <c r="R21" s="253"/>
      <c r="S21" s="244"/>
      <c r="V21" s="294"/>
      <c r="W21" s="294"/>
      <c r="X21" s="294"/>
    </row>
    <row r="22" spans="1:27" s="266" customFormat="1" ht="13.5" customHeight="1" x14ac:dyDescent="0.25">
      <c r="A22" s="22" t="s">
        <v>79</v>
      </c>
      <c r="B22" s="248"/>
      <c r="C22" s="24"/>
      <c r="D22" s="24"/>
      <c r="E22" s="24"/>
      <c r="F22" s="322"/>
      <c r="G22" s="323"/>
      <c r="H22" s="323"/>
      <c r="I22" s="323"/>
      <c r="J22" s="287">
        <v>2559</v>
      </c>
      <c r="K22" s="287">
        <v>73</v>
      </c>
      <c r="L22" s="287">
        <v>955</v>
      </c>
      <c r="M22" s="323"/>
      <c r="N22" s="323"/>
      <c r="O22" s="323"/>
      <c r="P22" s="170"/>
      <c r="Q22" s="170"/>
      <c r="R22" s="249"/>
      <c r="S22" s="250"/>
      <c r="V22" s="294"/>
      <c r="W22" s="294"/>
      <c r="X22" s="294"/>
    </row>
    <row r="23" spans="1:27" ht="13.5" customHeight="1" x14ac:dyDescent="0.25">
      <c r="A23" s="239" t="s">
        <v>194</v>
      </c>
      <c r="B23" s="240"/>
      <c r="C23" s="18"/>
      <c r="D23" s="18"/>
      <c r="E23" s="18"/>
      <c r="F23" s="324"/>
      <c r="G23" s="288"/>
      <c r="H23" s="288"/>
      <c r="I23" s="288"/>
      <c r="J23" s="288"/>
      <c r="K23" s="288"/>
      <c r="L23" s="288"/>
      <c r="M23" s="288"/>
      <c r="N23" s="288"/>
      <c r="O23" s="288"/>
      <c r="P23" s="172"/>
      <c r="Q23" s="172"/>
      <c r="R23" s="267"/>
      <c r="S23" s="244"/>
    </row>
    <row r="24" spans="1:27" ht="13.5" customHeight="1" x14ac:dyDescent="0.25">
      <c r="A24" s="19" t="s">
        <v>38</v>
      </c>
      <c r="B24" s="20" t="s">
        <v>17</v>
      </c>
      <c r="C24" s="21">
        <v>42795</v>
      </c>
      <c r="D24" s="21" t="s">
        <v>175</v>
      </c>
      <c r="E24" s="302" t="s">
        <v>195</v>
      </c>
      <c r="F24" s="54" t="s">
        <v>175</v>
      </c>
      <c r="G24" s="54" t="s">
        <v>175</v>
      </c>
      <c r="H24" s="54" t="s">
        <v>175</v>
      </c>
      <c r="I24" s="54" t="s">
        <v>175</v>
      </c>
      <c r="J24" s="201">
        <v>1139</v>
      </c>
      <c r="K24" s="201">
        <v>0</v>
      </c>
      <c r="L24" s="201">
        <v>1135</v>
      </c>
      <c r="M24" s="334" t="s">
        <v>196</v>
      </c>
      <c r="N24" s="332" t="s">
        <v>183</v>
      </c>
      <c r="O24" s="332" t="s">
        <v>183</v>
      </c>
      <c r="P24" s="226" t="s">
        <v>183</v>
      </c>
      <c r="Q24" s="219" t="s">
        <v>183</v>
      </c>
      <c r="R24" s="219" t="s">
        <v>183</v>
      </c>
      <c r="S24" s="312" t="s">
        <v>183</v>
      </c>
    </row>
    <row r="25" spans="1:27" ht="13.5" customHeight="1" x14ac:dyDescent="0.25">
      <c r="A25" s="19" t="s">
        <v>13</v>
      </c>
      <c r="B25" s="245"/>
      <c r="C25" s="21"/>
      <c r="D25" s="21"/>
      <c r="E25" s="303"/>
      <c r="F25" s="320"/>
      <c r="G25" s="321"/>
      <c r="H25" s="321"/>
      <c r="I25" s="321"/>
      <c r="J25" s="201">
        <v>12</v>
      </c>
      <c r="K25" s="201">
        <v>0</v>
      </c>
      <c r="L25" s="201">
        <v>11</v>
      </c>
      <c r="M25" s="331"/>
      <c r="N25" s="201"/>
      <c r="O25" s="201"/>
      <c r="P25" s="193"/>
      <c r="Q25" s="71"/>
      <c r="R25" s="71"/>
      <c r="S25" s="188"/>
    </row>
    <row r="26" spans="1:27" s="266" customFormat="1" ht="13.5" customHeight="1" x14ac:dyDescent="0.25">
      <c r="A26" s="22" t="s">
        <v>194</v>
      </c>
      <c r="B26" s="248"/>
      <c r="C26" s="24"/>
      <c r="D26" s="24"/>
      <c r="E26" s="304"/>
      <c r="F26" s="322"/>
      <c r="G26" s="323"/>
      <c r="H26" s="323"/>
      <c r="I26" s="323"/>
      <c r="J26" s="287">
        <v>1151</v>
      </c>
      <c r="K26" s="287">
        <v>0</v>
      </c>
      <c r="L26" s="287">
        <v>1146</v>
      </c>
      <c r="M26" s="323"/>
      <c r="N26" s="323"/>
      <c r="O26" s="323"/>
      <c r="P26" s="23"/>
      <c r="Q26" s="23"/>
      <c r="R26" s="23"/>
      <c r="S26" s="259"/>
    </row>
    <row r="27" spans="1:27" ht="13.5" customHeight="1" x14ac:dyDescent="0.25">
      <c r="A27" s="164" t="s">
        <v>39</v>
      </c>
      <c r="B27" s="268"/>
      <c r="C27" s="269"/>
      <c r="D27" s="269"/>
      <c r="E27" s="269"/>
      <c r="F27" s="327"/>
      <c r="G27" s="328"/>
      <c r="H27" s="328"/>
      <c r="I27" s="328"/>
      <c r="J27" s="285">
        <v>29694</v>
      </c>
      <c r="K27" s="285">
        <v>130</v>
      </c>
      <c r="L27" s="285">
        <v>14924</v>
      </c>
      <c r="M27" s="328"/>
      <c r="N27" s="328"/>
      <c r="O27" s="328"/>
      <c r="P27" s="186"/>
      <c r="Q27" s="186"/>
      <c r="R27" s="186"/>
      <c r="S27" s="187"/>
    </row>
    <row r="28" spans="1:27" x14ac:dyDescent="0.25">
      <c r="A28" s="418" t="s">
        <v>354</v>
      </c>
      <c r="B28" s="418"/>
      <c r="C28" s="418"/>
      <c r="D28" s="418"/>
      <c r="E28" s="418"/>
      <c r="F28" s="418"/>
      <c r="G28" s="418"/>
      <c r="H28" s="418"/>
      <c r="I28" s="418"/>
      <c r="J28" s="418"/>
      <c r="K28" s="418"/>
      <c r="L28" s="418"/>
      <c r="M28" s="418"/>
      <c r="N28" s="418"/>
      <c r="O28" s="418"/>
      <c r="P28" s="418"/>
      <c r="Q28" s="418"/>
      <c r="R28" s="418"/>
      <c r="S28" s="418"/>
    </row>
    <row r="29" spans="1:27" x14ac:dyDescent="0.25">
      <c r="A29" s="372" t="s">
        <v>353</v>
      </c>
      <c r="B29" s="372"/>
      <c r="C29" s="372"/>
      <c r="D29" s="372"/>
      <c r="E29" s="372"/>
      <c r="F29" s="372"/>
      <c r="G29" s="372"/>
      <c r="H29" s="372"/>
      <c r="I29" s="372"/>
      <c r="J29" s="372"/>
      <c r="K29" s="372"/>
      <c r="L29" s="372"/>
      <c r="M29" s="372"/>
      <c r="N29" s="372"/>
      <c r="O29" s="372"/>
      <c r="P29" s="372"/>
      <c r="Q29" s="372"/>
      <c r="R29" s="372"/>
      <c r="S29" s="372"/>
    </row>
    <row r="30" spans="1:27" x14ac:dyDescent="0.25">
      <c r="A30" s="26" t="s">
        <v>356</v>
      </c>
      <c r="B30" s="372"/>
      <c r="C30" s="372"/>
      <c r="D30" s="372"/>
      <c r="E30" s="372"/>
      <c r="F30" s="372"/>
      <c r="G30" s="372"/>
      <c r="H30" s="372"/>
      <c r="I30" s="372"/>
      <c r="J30" s="372"/>
      <c r="K30" s="372"/>
      <c r="L30" s="372"/>
      <c r="M30" s="372"/>
      <c r="N30" s="372"/>
      <c r="O30" s="372"/>
      <c r="P30" s="372"/>
      <c r="Q30" s="372"/>
      <c r="R30" s="372"/>
      <c r="S30" s="372"/>
    </row>
    <row r="31" spans="1:27" x14ac:dyDescent="0.25">
      <c r="A31" s="418" t="s">
        <v>351</v>
      </c>
      <c r="B31" s="418"/>
      <c r="C31" s="418"/>
      <c r="D31" s="418"/>
      <c r="E31" s="418"/>
      <c r="F31" s="418"/>
      <c r="G31" s="418"/>
      <c r="H31" s="418"/>
      <c r="I31" s="418"/>
      <c r="J31" s="418"/>
      <c r="K31" s="418"/>
      <c r="L31" s="418"/>
      <c r="M31" s="418"/>
      <c r="N31" s="418"/>
      <c r="O31" s="418"/>
      <c r="P31" s="418"/>
      <c r="Q31" s="418"/>
      <c r="R31" s="418"/>
      <c r="S31" s="418"/>
    </row>
    <row r="32" spans="1:27" x14ac:dyDescent="0.25">
      <c r="A32" s="418" t="s">
        <v>350</v>
      </c>
      <c r="B32" s="418"/>
      <c r="C32" s="418"/>
      <c r="D32" s="418"/>
      <c r="E32" s="418"/>
      <c r="F32" s="418"/>
      <c r="G32" s="418"/>
      <c r="H32" s="418"/>
      <c r="I32" s="418"/>
      <c r="J32" s="418"/>
      <c r="K32" s="418"/>
      <c r="L32" s="418"/>
      <c r="M32" s="418"/>
      <c r="N32" s="418"/>
      <c r="O32" s="418"/>
      <c r="P32" s="418"/>
      <c r="Q32" s="418"/>
      <c r="R32" s="418"/>
      <c r="S32" s="418"/>
    </row>
    <row r="33" spans="1:19" ht="24" customHeight="1" x14ac:dyDescent="0.25">
      <c r="A33" s="372"/>
      <c r="B33" s="372"/>
      <c r="C33" s="372"/>
      <c r="D33" s="372"/>
      <c r="E33" s="372"/>
      <c r="F33" s="372"/>
      <c r="G33" s="372"/>
      <c r="H33" s="372"/>
      <c r="I33" s="372"/>
      <c r="J33" s="389"/>
      <c r="K33" s="389"/>
      <c r="L33" s="389"/>
      <c r="M33" s="372"/>
      <c r="N33" s="372"/>
      <c r="O33" s="372"/>
      <c r="P33" s="372"/>
      <c r="Q33" s="372"/>
      <c r="R33" s="372"/>
      <c r="S33" s="372"/>
    </row>
    <row r="34" spans="1:19" ht="24" customHeight="1" x14ac:dyDescent="0.25">
      <c r="A34" s="372"/>
      <c r="B34" s="372"/>
      <c r="C34" s="372"/>
      <c r="D34" s="372"/>
      <c r="E34" s="372"/>
      <c r="F34" s="372"/>
      <c r="G34" s="372"/>
      <c r="H34" s="372"/>
      <c r="I34" s="372"/>
      <c r="J34" s="390"/>
      <c r="K34" s="390"/>
      <c r="L34" s="390"/>
      <c r="M34" s="372"/>
      <c r="N34" s="372"/>
      <c r="O34" s="372"/>
      <c r="P34" s="372"/>
      <c r="Q34" s="372"/>
      <c r="R34" s="372"/>
      <c r="S34" s="372"/>
    </row>
    <row r="35" spans="1:19" ht="24" customHeight="1" x14ac:dyDescent="0.25">
      <c r="A35" s="372"/>
      <c r="B35" s="372"/>
      <c r="C35" s="372"/>
      <c r="D35" s="372"/>
      <c r="E35" s="372"/>
      <c r="F35" s="372"/>
      <c r="G35" s="372"/>
      <c r="H35" s="372"/>
      <c r="I35" s="372"/>
      <c r="J35" s="372"/>
      <c r="K35" s="372"/>
      <c r="L35" s="372"/>
      <c r="M35" s="372"/>
      <c r="N35" s="372"/>
      <c r="O35" s="372"/>
      <c r="P35" s="372"/>
      <c r="Q35" s="372"/>
      <c r="R35" s="372"/>
      <c r="S35" s="372"/>
    </row>
    <row r="36" spans="1:19" ht="23.65" customHeight="1" x14ac:dyDescent="0.25"/>
    <row r="37" spans="1:19" x14ac:dyDescent="0.25">
      <c r="A37" s="270"/>
      <c r="B37" s="270"/>
      <c r="C37" s="263"/>
      <c r="D37" s="263"/>
      <c r="E37" s="264"/>
      <c r="F37" s="28"/>
      <c r="G37" s="29"/>
      <c r="H37" s="29"/>
      <c r="I37" s="29"/>
      <c r="J37" s="29"/>
      <c r="K37" s="29"/>
      <c r="L37" s="29"/>
      <c r="M37" s="29"/>
      <c r="N37" s="29"/>
      <c r="O37" s="29"/>
      <c r="P37" s="29"/>
      <c r="Q37" s="29"/>
      <c r="R37" s="29"/>
      <c r="S37" s="29"/>
    </row>
    <row r="38" spans="1:19" x14ac:dyDescent="0.25">
      <c r="A38" s="271"/>
      <c r="B38" s="271"/>
      <c r="C38" s="272"/>
      <c r="D38" s="272"/>
      <c r="E38" s="273"/>
      <c r="F38" s="30"/>
      <c r="G38" s="31"/>
      <c r="H38" s="31"/>
      <c r="I38" s="31"/>
      <c r="J38" s="31"/>
      <c r="K38" s="31"/>
      <c r="L38" s="31"/>
      <c r="M38" s="31"/>
      <c r="N38" s="31"/>
      <c r="O38" s="31"/>
      <c r="P38" s="31"/>
      <c r="Q38" s="31"/>
      <c r="R38" s="31"/>
      <c r="S38" s="31"/>
    </row>
    <row r="39" spans="1:19" x14ac:dyDescent="0.25">
      <c r="A39" s="274"/>
      <c r="B39" s="274"/>
      <c r="C39" s="272"/>
      <c r="D39" s="272"/>
      <c r="E39" s="273"/>
      <c r="F39" s="30"/>
      <c r="G39" s="31"/>
      <c r="H39" s="31"/>
      <c r="I39" s="31"/>
      <c r="M39" s="31"/>
      <c r="N39" s="31"/>
      <c r="O39" s="31"/>
      <c r="P39" s="31"/>
      <c r="Q39" s="31"/>
      <c r="R39" s="31"/>
      <c r="S39" s="31"/>
    </row>
    <row r="40" spans="1:19" x14ac:dyDescent="0.25">
      <c r="A40" s="271"/>
      <c r="B40" s="271"/>
      <c r="C40" s="272"/>
      <c r="D40" s="272"/>
      <c r="E40" s="273"/>
      <c r="F40" s="30"/>
      <c r="G40" s="31"/>
      <c r="H40" s="31"/>
      <c r="I40" s="31"/>
      <c r="J40" s="31"/>
      <c r="K40" s="31"/>
      <c r="L40" s="31"/>
      <c r="M40" s="31"/>
      <c r="N40" s="31"/>
      <c r="O40" s="31"/>
      <c r="P40" s="31"/>
      <c r="Q40" s="31"/>
      <c r="R40" s="31"/>
      <c r="S40" s="31"/>
    </row>
    <row r="41" spans="1:19" x14ac:dyDescent="0.25">
      <c r="A41" s="274"/>
      <c r="B41" s="274"/>
      <c r="C41" s="272" t="s">
        <v>0</v>
      </c>
      <c r="D41" s="272"/>
      <c r="E41" s="273"/>
      <c r="F41" s="30"/>
      <c r="G41" s="31"/>
      <c r="H41" s="31"/>
      <c r="I41" s="31"/>
      <c r="J41" s="31"/>
      <c r="K41" s="31"/>
      <c r="L41" s="31"/>
      <c r="M41" s="31"/>
      <c r="N41" s="31"/>
      <c r="O41" s="31"/>
      <c r="P41" s="31"/>
      <c r="Q41" s="31"/>
      <c r="R41" s="31"/>
      <c r="S41" s="31"/>
    </row>
    <row r="42" spans="1:19" x14ac:dyDescent="0.25">
      <c r="K42" s="142"/>
    </row>
    <row r="43" spans="1:19" x14ac:dyDescent="0.25">
      <c r="K43" s="142"/>
    </row>
    <row r="44" spans="1:19" x14ac:dyDescent="0.25">
      <c r="J44" s="31"/>
      <c r="K44" s="31"/>
      <c r="L44" s="31"/>
    </row>
    <row r="47" spans="1:19" x14ac:dyDescent="0.25">
      <c r="J47" s="32"/>
      <c r="K47" s="32"/>
      <c r="O47" s="32"/>
      <c r="R47" s="32"/>
      <c r="S47" s="32"/>
    </row>
  </sheetData>
  <mergeCells count="15">
    <mergeCell ref="G6:G8"/>
    <mergeCell ref="G9:G11"/>
    <mergeCell ref="G12:G13"/>
    <mergeCell ref="A32:S32"/>
    <mergeCell ref="B1:H1"/>
    <mergeCell ref="J1:L1"/>
    <mergeCell ref="M1:S1"/>
    <mergeCell ref="A2:A3"/>
    <mergeCell ref="C2:E2"/>
    <mergeCell ref="F2:H2"/>
    <mergeCell ref="J2:L2"/>
    <mergeCell ref="M2:O2"/>
    <mergeCell ref="P2:R2"/>
    <mergeCell ref="A28:S28"/>
    <mergeCell ref="A31:S31"/>
  </mergeCells>
  <printOptions horizontalCentered="1" verticalCentered="1"/>
  <pageMargins left="0.23622047244094491" right="0.23622047244094491" top="0.74803149606299213" bottom="0.74803149606299213" header="0.31496062992125984" footer="0.31496062992125984"/>
  <pageSetup paperSize="9" scale="7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CD00-22E6-413B-9CA4-E752DEBEC1D3}">
  <sheetPr>
    <tabColor rgb="FF7030A0"/>
    <pageSetUpPr fitToPage="1"/>
  </sheetPr>
  <dimension ref="A1:AB62"/>
  <sheetViews>
    <sheetView showGridLines="0" view="pageBreakPreview" zoomScaleNormal="100" zoomScaleSheetLayoutView="100" workbookViewId="0">
      <selection activeCell="B1" sqref="B1:H1"/>
    </sheetView>
  </sheetViews>
  <sheetFormatPr defaultColWidth="8.7109375" defaultRowHeight="12.75" x14ac:dyDescent="0.25"/>
  <cols>
    <col min="1" max="1" width="25.5703125" style="16" customWidth="1"/>
    <col min="2" max="4" width="10.140625" style="16" customWidth="1"/>
    <col min="5" max="5" width="18.5703125" style="16" bestFit="1" customWidth="1"/>
    <col min="6" max="6" width="10.140625" style="16" customWidth="1"/>
    <col min="7" max="7" width="16.5703125" style="16" bestFit="1" customWidth="1"/>
    <col min="8" max="8" width="10.140625" style="16" customWidth="1"/>
    <col min="9" max="11" width="8.7109375" style="16"/>
    <col min="12" max="12" width="36.85546875" style="16" customWidth="1"/>
    <col min="13" max="13" width="8.7109375" style="16" customWidth="1"/>
    <col min="14" max="15" width="9.7109375" style="16" customWidth="1"/>
    <col min="16" max="16" width="10.85546875" style="16" customWidth="1"/>
    <col min="17" max="18" width="9.7109375" style="16" customWidth="1"/>
    <col min="19" max="19" width="10.5703125" style="16" customWidth="1"/>
    <col min="20" max="24" width="9.7109375" style="16" customWidth="1"/>
    <col min="25" max="27" width="8.7109375" style="16"/>
    <col min="28" max="28" width="26" style="16" customWidth="1"/>
    <col min="29" max="40" width="9.7109375" style="16" customWidth="1"/>
    <col min="41" max="16384" width="8.7109375" style="16"/>
  </cols>
  <sheetData>
    <row r="1" spans="1:26" ht="15" x14ac:dyDescent="0.25">
      <c r="A1" s="102" t="s">
        <v>198</v>
      </c>
      <c r="B1" s="433"/>
      <c r="C1" s="434"/>
      <c r="D1" s="434"/>
      <c r="E1" s="415"/>
      <c r="F1" s="415"/>
      <c r="G1" s="415"/>
      <c r="H1" s="118"/>
      <c r="I1" s="117"/>
      <c r="J1" s="118"/>
      <c r="K1" s="118"/>
      <c r="L1" s="118"/>
      <c r="M1" s="118"/>
      <c r="N1" s="118"/>
      <c r="O1" s="118"/>
      <c r="P1" s="118"/>
      <c r="Q1" s="118"/>
      <c r="R1" s="118"/>
      <c r="S1" s="118"/>
      <c r="U1" s="17"/>
      <c r="W1" s="33"/>
      <c r="X1" s="33"/>
    </row>
    <row r="2" spans="1:26" ht="26.25" customHeight="1" x14ac:dyDescent="0.25">
      <c r="A2" s="113"/>
      <c r="B2" s="423" t="s">
        <v>99</v>
      </c>
      <c r="C2" s="436"/>
      <c r="D2" s="436"/>
      <c r="E2" s="436" t="s">
        <v>199</v>
      </c>
      <c r="F2" s="419"/>
      <c r="G2" s="419"/>
      <c r="H2" s="118"/>
    </row>
    <row r="3" spans="1:26" ht="50.65" customHeight="1" x14ac:dyDescent="0.25">
      <c r="A3" s="114" t="s">
        <v>6</v>
      </c>
      <c r="B3" s="97" t="s">
        <v>105</v>
      </c>
      <c r="C3" s="97" t="s">
        <v>106</v>
      </c>
      <c r="D3" s="97" t="s">
        <v>107</v>
      </c>
      <c r="E3" s="96" t="s">
        <v>112</v>
      </c>
      <c r="F3" s="97" t="s">
        <v>200</v>
      </c>
      <c r="G3" s="96" t="s">
        <v>114</v>
      </c>
      <c r="H3" s="118"/>
    </row>
    <row r="4" spans="1:26" ht="13.5" customHeight="1" x14ac:dyDescent="0.25">
      <c r="A4" s="25" t="s">
        <v>201</v>
      </c>
      <c r="B4" s="18"/>
      <c r="C4" s="18"/>
      <c r="D4" s="18"/>
      <c r="E4" s="18"/>
      <c r="F4" s="18"/>
      <c r="G4" s="317"/>
      <c r="H4" s="118"/>
    </row>
    <row r="5" spans="1:26" ht="13.5" customHeight="1" x14ac:dyDescent="0.25">
      <c r="A5" s="19" t="s">
        <v>202</v>
      </c>
      <c r="B5" s="21">
        <v>38875</v>
      </c>
      <c r="C5" s="20" t="s">
        <v>30</v>
      </c>
      <c r="D5" s="20" t="s">
        <v>129</v>
      </c>
      <c r="E5" s="201">
        <v>150</v>
      </c>
      <c r="F5" s="201">
        <v>0</v>
      </c>
      <c r="G5" s="318">
        <v>150</v>
      </c>
      <c r="H5" s="118"/>
      <c r="I5" s="32"/>
      <c r="Z5" s="32"/>
    </row>
    <row r="6" spans="1:26" ht="15" x14ac:dyDescent="0.25">
      <c r="A6" s="19" t="s">
        <v>42</v>
      </c>
      <c r="B6" s="21">
        <v>42856</v>
      </c>
      <c r="C6" s="20" t="s">
        <v>30</v>
      </c>
      <c r="D6" s="20" t="s">
        <v>195</v>
      </c>
      <c r="E6" s="201">
        <v>803</v>
      </c>
      <c r="F6" s="201">
        <v>1.5947402461225189</v>
      </c>
      <c r="G6" s="318">
        <v>802</v>
      </c>
      <c r="H6" s="118"/>
      <c r="I6" s="32"/>
      <c r="Z6" s="32"/>
    </row>
    <row r="7" spans="1:26" ht="15" x14ac:dyDescent="0.25">
      <c r="A7" s="19" t="s">
        <v>203</v>
      </c>
      <c r="B7" s="21">
        <v>42917</v>
      </c>
      <c r="C7" s="20" t="s">
        <v>30</v>
      </c>
      <c r="D7" s="20" t="s">
        <v>195</v>
      </c>
      <c r="E7" s="201">
        <v>921</v>
      </c>
      <c r="F7" s="201">
        <v>1</v>
      </c>
      <c r="G7" s="318">
        <v>919</v>
      </c>
      <c r="H7" s="118"/>
      <c r="I7" s="32"/>
      <c r="Z7" s="32"/>
    </row>
    <row r="8" spans="1:26" ht="15" x14ac:dyDescent="0.25">
      <c r="A8" s="19" t="s">
        <v>204</v>
      </c>
      <c r="B8" s="21">
        <v>44810</v>
      </c>
      <c r="C8" s="20" t="s">
        <v>30</v>
      </c>
      <c r="D8" s="20" t="s">
        <v>195</v>
      </c>
      <c r="E8" s="201">
        <v>216</v>
      </c>
      <c r="F8" s="201">
        <v>0</v>
      </c>
      <c r="G8" s="318">
        <v>12</v>
      </c>
      <c r="H8" s="118"/>
      <c r="I8" s="32"/>
      <c r="Z8" s="32"/>
    </row>
    <row r="9" spans="1:26" ht="15" x14ac:dyDescent="0.25">
      <c r="A9" s="19" t="s">
        <v>13</v>
      </c>
      <c r="B9" s="21"/>
      <c r="C9" s="20"/>
      <c r="D9" s="20"/>
      <c r="E9" s="201">
        <v>380</v>
      </c>
      <c r="F9" s="201">
        <v>0</v>
      </c>
      <c r="G9" s="318">
        <v>380</v>
      </c>
      <c r="H9" s="118"/>
      <c r="I9" s="32"/>
      <c r="Z9" s="32"/>
    </row>
    <row r="10" spans="1:26" ht="15" x14ac:dyDescent="0.25">
      <c r="A10" s="22" t="s">
        <v>201</v>
      </c>
      <c r="B10" s="24"/>
      <c r="C10" s="24"/>
      <c r="D10" s="24"/>
      <c r="E10" s="77">
        <v>2470</v>
      </c>
      <c r="F10" s="77">
        <v>2.5947402461225186</v>
      </c>
      <c r="G10" s="313">
        <v>2263</v>
      </c>
      <c r="H10" s="118"/>
      <c r="I10" s="32"/>
      <c r="Z10" s="32"/>
    </row>
    <row r="11" spans="1:26" ht="15" x14ac:dyDescent="0.25">
      <c r="A11" s="25" t="s">
        <v>205</v>
      </c>
      <c r="B11" s="18"/>
      <c r="C11" s="18"/>
      <c r="D11" s="18"/>
      <c r="E11" s="78"/>
      <c r="F11" s="18"/>
      <c r="G11" s="319"/>
      <c r="H11" s="118"/>
      <c r="I11" s="32"/>
      <c r="Z11" s="32"/>
    </row>
    <row r="12" spans="1:26" ht="15" x14ac:dyDescent="0.25">
      <c r="A12" s="19" t="s">
        <v>206</v>
      </c>
      <c r="B12" s="21">
        <v>41913</v>
      </c>
      <c r="C12" s="20" t="s">
        <v>30</v>
      </c>
      <c r="D12" s="20" t="s">
        <v>195</v>
      </c>
      <c r="E12" s="201">
        <v>1335</v>
      </c>
      <c r="F12" s="201">
        <v>24</v>
      </c>
      <c r="G12" s="318">
        <v>1311</v>
      </c>
      <c r="H12" s="118"/>
      <c r="I12" s="32"/>
      <c r="Z12" s="32"/>
    </row>
    <row r="13" spans="1:26" ht="15" x14ac:dyDescent="0.25">
      <c r="A13" s="19" t="s">
        <v>13</v>
      </c>
      <c r="B13" s="21"/>
      <c r="C13" s="20"/>
      <c r="D13" s="20"/>
      <c r="E13" s="201">
        <v>267</v>
      </c>
      <c r="F13" s="201">
        <v>0</v>
      </c>
      <c r="G13" s="318">
        <v>187</v>
      </c>
      <c r="H13" s="118"/>
      <c r="I13" s="32"/>
      <c r="Z13" s="32"/>
    </row>
    <row r="14" spans="1:26" ht="15" x14ac:dyDescent="0.25">
      <c r="A14" s="22" t="s">
        <v>205</v>
      </c>
      <c r="B14" s="24"/>
      <c r="C14" s="24"/>
      <c r="D14" s="24"/>
      <c r="E14" s="77">
        <v>1602</v>
      </c>
      <c r="F14" s="77">
        <v>24</v>
      </c>
      <c r="G14" s="313">
        <v>1498</v>
      </c>
      <c r="H14" s="118"/>
      <c r="I14" s="32"/>
      <c r="Z14" s="32"/>
    </row>
    <row r="15" spans="1:26" ht="13.5" customHeight="1" x14ac:dyDescent="0.25">
      <c r="A15" s="25" t="s">
        <v>207</v>
      </c>
      <c r="B15" s="18"/>
      <c r="C15" s="18"/>
      <c r="D15" s="18"/>
      <c r="E15" s="78"/>
      <c r="F15" s="18"/>
      <c r="G15" s="319"/>
      <c r="H15" s="118"/>
      <c r="I15" s="32"/>
      <c r="Z15" s="32"/>
    </row>
    <row r="16" spans="1:26" ht="13.5" customHeight="1" x14ac:dyDescent="0.25">
      <c r="A16" s="19" t="s">
        <v>45</v>
      </c>
      <c r="B16" s="21">
        <v>41091</v>
      </c>
      <c r="C16" s="20" t="s">
        <v>30</v>
      </c>
      <c r="D16" s="20" t="s">
        <v>195</v>
      </c>
      <c r="E16" s="201">
        <v>1110</v>
      </c>
      <c r="F16" s="201">
        <v>2</v>
      </c>
      <c r="G16" s="318">
        <v>1108</v>
      </c>
      <c r="H16" s="118"/>
      <c r="I16" s="32"/>
      <c r="Z16" s="32"/>
    </row>
    <row r="17" spans="1:28" ht="13.5" customHeight="1" x14ac:dyDescent="0.25">
      <c r="A17" s="19" t="s">
        <v>208</v>
      </c>
      <c r="B17" s="21">
        <v>43070</v>
      </c>
      <c r="C17" s="20" t="s">
        <v>30</v>
      </c>
      <c r="D17" s="20" t="s">
        <v>195</v>
      </c>
      <c r="E17" s="201">
        <v>649</v>
      </c>
      <c r="F17" s="201">
        <v>0</v>
      </c>
      <c r="G17" s="318">
        <v>649</v>
      </c>
      <c r="H17" s="118"/>
      <c r="I17" s="32"/>
    </row>
    <row r="18" spans="1:28" ht="13.5" customHeight="1" x14ac:dyDescent="0.25">
      <c r="A18" s="19" t="s">
        <v>13</v>
      </c>
      <c r="B18" s="21"/>
      <c r="C18" s="20"/>
      <c r="D18" s="20"/>
      <c r="E18" s="201">
        <v>519</v>
      </c>
      <c r="F18" s="201">
        <v>0</v>
      </c>
      <c r="G18" s="318">
        <v>519</v>
      </c>
      <c r="H18" s="118"/>
      <c r="I18" s="32"/>
    </row>
    <row r="19" spans="1:28" ht="13.5" customHeight="1" x14ac:dyDescent="0.25">
      <c r="A19" s="22" t="s">
        <v>207</v>
      </c>
      <c r="B19" s="24"/>
      <c r="C19" s="24"/>
      <c r="D19" s="24"/>
      <c r="E19" s="77">
        <v>2278</v>
      </c>
      <c r="F19" s="77">
        <v>2</v>
      </c>
      <c r="G19" s="313">
        <v>2276</v>
      </c>
      <c r="H19" s="118"/>
      <c r="I19" s="32"/>
    </row>
    <row r="20" spans="1:28" ht="13.5" customHeight="1" x14ac:dyDescent="0.25">
      <c r="A20" s="111" t="s">
        <v>47</v>
      </c>
      <c r="B20" s="112"/>
      <c r="C20" s="112"/>
      <c r="D20" s="112"/>
      <c r="E20" s="101">
        <v>6350</v>
      </c>
      <c r="F20" s="101">
        <v>28.59474024612252</v>
      </c>
      <c r="G20" s="316">
        <v>6037</v>
      </c>
      <c r="H20" s="118"/>
      <c r="I20" s="32"/>
      <c r="AB20" s="32"/>
    </row>
    <row r="21" spans="1:28" ht="28.5" customHeight="1" x14ac:dyDescent="0.25">
      <c r="A21" s="435" t="s">
        <v>209</v>
      </c>
      <c r="B21" s="435"/>
      <c r="C21" s="435"/>
      <c r="D21" s="435"/>
      <c r="E21" s="435"/>
      <c r="F21" s="435"/>
      <c r="G21" s="435"/>
      <c r="H21" s="118"/>
      <c r="AB21" s="32"/>
    </row>
    <row r="22" spans="1:28" ht="15" x14ac:dyDescent="0.25">
      <c r="A22" s="35"/>
      <c r="E22" s="142"/>
      <c r="F22" s="142"/>
      <c r="G22" s="142"/>
      <c r="H22" s="118"/>
    </row>
    <row r="23" spans="1:28" ht="15" x14ac:dyDescent="0.25">
      <c r="E23" s="142"/>
      <c r="F23" s="142"/>
      <c r="H23" s="118"/>
    </row>
    <row r="24" spans="1:28" x14ac:dyDescent="0.25">
      <c r="E24" s="142"/>
      <c r="F24" s="142"/>
    </row>
    <row r="25" spans="1:28" x14ac:dyDescent="0.25">
      <c r="E25" s="142"/>
      <c r="F25" s="142"/>
    </row>
    <row r="27" spans="1:28" ht="13.5" customHeight="1" x14ac:dyDescent="0.25"/>
    <row r="28" spans="1:28" ht="13.5" customHeight="1" x14ac:dyDescent="0.25">
      <c r="L28" s="35"/>
    </row>
    <row r="29" spans="1:28" ht="13.5" customHeight="1" x14ac:dyDescent="0.25"/>
    <row r="30" spans="1:28" ht="13.5" customHeight="1" x14ac:dyDescent="0.25"/>
    <row r="31" spans="1:28" ht="13.5" customHeight="1" x14ac:dyDescent="0.25"/>
    <row r="32" spans="1:28" ht="13.5" customHeight="1" x14ac:dyDescent="0.25"/>
    <row r="33" spans="9:9" ht="13.5" customHeight="1" x14ac:dyDescent="0.25"/>
    <row r="34" spans="9:9" ht="13.5" customHeight="1" x14ac:dyDescent="0.25"/>
    <row r="35" spans="9:9" ht="13.5" customHeight="1" x14ac:dyDescent="0.25"/>
    <row r="36" spans="9:9" ht="13.5" customHeight="1" x14ac:dyDescent="0.25"/>
    <row r="37" spans="9:9" ht="13.5" customHeight="1" x14ac:dyDescent="0.25"/>
    <row r="38" spans="9:9" ht="13.5" customHeight="1" x14ac:dyDescent="0.25">
      <c r="I38" s="36"/>
    </row>
    <row r="39" spans="9:9" ht="13.5" customHeight="1" x14ac:dyDescent="0.25"/>
    <row r="40" spans="9:9" ht="13.5" customHeight="1" x14ac:dyDescent="0.25"/>
    <row r="41" spans="9:9" ht="13.5" customHeight="1" x14ac:dyDescent="0.25"/>
    <row r="42" spans="9:9" ht="13.5" customHeight="1" x14ac:dyDescent="0.25"/>
    <row r="43" spans="9:9" ht="13.5" customHeight="1" x14ac:dyDescent="0.25"/>
    <row r="44" spans="9:9" ht="26.25" customHeight="1" x14ac:dyDescent="0.25"/>
    <row r="45" spans="9:9" ht="26.25" customHeight="1" x14ac:dyDescent="0.25"/>
    <row r="46" spans="9:9" ht="13.5" customHeight="1" x14ac:dyDescent="0.25"/>
    <row r="47" spans="9:9" ht="13.5" customHeight="1" x14ac:dyDescent="0.25"/>
    <row r="48" spans="9:9"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hidden="1" customHeight="1" x14ac:dyDescent="0.25"/>
    <row r="62" ht="13.5" customHeight="1" x14ac:dyDescent="0.25"/>
  </sheetData>
  <mergeCells count="5">
    <mergeCell ref="B1:D1"/>
    <mergeCell ref="A21:G21"/>
    <mergeCell ref="E2:G2"/>
    <mergeCell ref="B2:D2"/>
    <mergeCell ref="E1:G1"/>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066E5-6613-4CB2-A15F-392E15D39FF0}">
  <sheetPr>
    <pageSetUpPr fitToPage="1"/>
  </sheetPr>
  <dimension ref="A1:AB65"/>
  <sheetViews>
    <sheetView showGridLines="0" view="pageBreakPreview" zoomScaleNormal="100" zoomScaleSheetLayoutView="100" workbookViewId="0">
      <selection activeCell="E8" sqref="E8"/>
    </sheetView>
  </sheetViews>
  <sheetFormatPr defaultColWidth="8.7109375" defaultRowHeight="12.75" x14ac:dyDescent="0.25"/>
  <cols>
    <col min="1" max="1" width="25.5703125" style="16" customWidth="1"/>
    <col min="2" max="4" width="10.140625" style="16" customWidth="1"/>
    <col min="5" max="5" width="18.5703125" style="16" bestFit="1" customWidth="1"/>
    <col min="6" max="6" width="10.140625" style="16" customWidth="1"/>
    <col min="7" max="7" width="16.5703125" style="16" bestFit="1" customWidth="1"/>
    <col min="8" max="8" width="10.140625" style="16" customWidth="1"/>
    <col min="9" max="11" width="8.7109375" style="16"/>
    <col min="12" max="12" width="36.85546875" style="16" customWidth="1"/>
    <col min="13" max="13" width="8.7109375" style="16" customWidth="1"/>
    <col min="14" max="15" width="9.7109375" style="16" customWidth="1"/>
    <col min="16" max="16" width="10.85546875" style="16" customWidth="1"/>
    <col min="17" max="18" width="9.7109375" style="16" customWidth="1"/>
    <col min="19" max="19" width="10.5703125" style="16" customWidth="1"/>
    <col min="20" max="24" width="9.7109375" style="16" customWidth="1"/>
    <col min="25" max="27" width="8.7109375" style="16"/>
    <col min="28" max="28" width="26" style="16" customWidth="1"/>
    <col min="29" max="40" width="9.7109375" style="16" customWidth="1"/>
    <col min="41" max="16384" width="8.7109375" style="16"/>
  </cols>
  <sheetData>
    <row r="1" spans="1:26" ht="15" x14ac:dyDescent="0.25">
      <c r="A1" s="102" t="s">
        <v>198</v>
      </c>
      <c r="B1" s="433"/>
      <c r="C1" s="434"/>
      <c r="D1" s="434"/>
      <c r="E1" s="415"/>
      <c r="F1" s="415"/>
      <c r="G1" s="415"/>
      <c r="H1" s="118"/>
      <c r="I1" s="117"/>
      <c r="J1" s="118"/>
      <c r="K1" s="118"/>
      <c r="L1" s="118"/>
      <c r="M1" s="118"/>
      <c r="N1" s="118"/>
      <c r="O1" s="118"/>
      <c r="P1" s="118"/>
      <c r="Q1" s="118"/>
      <c r="R1" s="118"/>
      <c r="S1" s="118"/>
      <c r="U1" s="17"/>
      <c r="W1" s="33"/>
      <c r="X1" s="33"/>
    </row>
    <row r="2" spans="1:26" ht="26.25" customHeight="1" x14ac:dyDescent="0.25">
      <c r="A2" s="113"/>
      <c r="B2" s="423" t="s">
        <v>99</v>
      </c>
      <c r="C2" s="436"/>
      <c r="D2" s="436"/>
      <c r="E2" s="436" t="s">
        <v>199</v>
      </c>
      <c r="F2" s="419"/>
      <c r="G2" s="419"/>
      <c r="H2" s="118"/>
    </row>
    <row r="3" spans="1:26" ht="50.65" customHeight="1" x14ac:dyDescent="0.25">
      <c r="A3" s="114" t="s">
        <v>6</v>
      </c>
      <c r="B3" s="97" t="s">
        <v>105</v>
      </c>
      <c r="C3" s="97" t="s">
        <v>106</v>
      </c>
      <c r="D3" s="97" t="s">
        <v>107</v>
      </c>
      <c r="E3" s="96" t="s">
        <v>112</v>
      </c>
      <c r="F3" s="97" t="s">
        <v>200</v>
      </c>
      <c r="G3" s="96" t="s">
        <v>114</v>
      </c>
      <c r="H3" s="118"/>
    </row>
    <row r="4" spans="1:26" ht="13.5" customHeight="1" x14ac:dyDescent="0.25">
      <c r="A4" s="25" t="s">
        <v>201</v>
      </c>
      <c r="B4" s="18"/>
      <c r="C4" s="18"/>
      <c r="D4" s="18"/>
      <c r="E4" s="18"/>
      <c r="F4" s="18"/>
      <c r="G4" s="317"/>
      <c r="H4" s="118"/>
    </row>
    <row r="5" spans="1:26" ht="13.5" customHeight="1" x14ac:dyDescent="0.25">
      <c r="A5" s="19" t="s">
        <v>202</v>
      </c>
      <c r="B5" s="21">
        <v>38875</v>
      </c>
      <c r="C5" s="20" t="s">
        <v>30</v>
      </c>
      <c r="D5" s="20" t="s">
        <v>129</v>
      </c>
      <c r="E5" s="201">
        <v>166</v>
      </c>
      <c r="F5" s="201">
        <v>0</v>
      </c>
      <c r="G5" s="201">
        <v>166.393455947197</v>
      </c>
      <c r="H5" s="118"/>
      <c r="I5" s="32"/>
      <c r="Z5" s="32"/>
    </row>
    <row r="6" spans="1:26" ht="15" x14ac:dyDescent="0.25">
      <c r="A6" s="19" t="s">
        <v>42</v>
      </c>
      <c r="B6" s="21">
        <v>42856</v>
      </c>
      <c r="C6" s="20" t="s">
        <v>30</v>
      </c>
      <c r="D6" s="20" t="s">
        <v>195</v>
      </c>
      <c r="E6" s="201">
        <v>862</v>
      </c>
      <c r="F6" s="201">
        <v>2</v>
      </c>
      <c r="G6" s="201">
        <v>860.08936929999993</v>
      </c>
      <c r="H6" s="118"/>
      <c r="I6" s="32"/>
      <c r="Z6" s="32"/>
    </row>
    <row r="7" spans="1:26" ht="15" x14ac:dyDescent="0.25">
      <c r="A7" s="19" t="s">
        <v>203</v>
      </c>
      <c r="B7" s="21">
        <v>42917</v>
      </c>
      <c r="C7" s="20" t="s">
        <v>30</v>
      </c>
      <c r="D7" s="20" t="s">
        <v>195</v>
      </c>
      <c r="E7" s="201">
        <v>864</v>
      </c>
      <c r="F7" s="201">
        <v>2</v>
      </c>
      <c r="G7" s="201">
        <v>862.08205394123001</v>
      </c>
      <c r="H7" s="118"/>
      <c r="I7" s="32"/>
      <c r="Z7" s="32"/>
    </row>
    <row r="8" spans="1:26" ht="15" x14ac:dyDescent="0.25">
      <c r="A8" s="19" t="s">
        <v>204</v>
      </c>
      <c r="B8" s="21">
        <v>44810</v>
      </c>
      <c r="C8" s="20" t="s">
        <v>30</v>
      </c>
      <c r="D8" s="20" t="s">
        <v>195</v>
      </c>
      <c r="E8" s="201">
        <v>235</v>
      </c>
      <c r="F8" s="201">
        <v>0</v>
      </c>
      <c r="G8" s="201">
        <v>1.8005911329998008</v>
      </c>
      <c r="H8" s="118"/>
      <c r="I8" s="32"/>
      <c r="Z8" s="32"/>
    </row>
    <row r="9" spans="1:26" ht="15" x14ac:dyDescent="0.25">
      <c r="A9" s="19" t="s">
        <v>13</v>
      </c>
      <c r="B9" s="21"/>
      <c r="C9" s="20"/>
      <c r="D9" s="20"/>
      <c r="E9" s="201">
        <v>1050</v>
      </c>
      <c r="F9" s="201">
        <v>0</v>
      </c>
      <c r="G9" s="201">
        <v>1050.0516752280223</v>
      </c>
      <c r="H9" s="118"/>
      <c r="I9" s="32"/>
      <c r="Z9" s="32"/>
    </row>
    <row r="10" spans="1:26" ht="15" x14ac:dyDescent="0.25">
      <c r="A10" s="22" t="s">
        <v>201</v>
      </c>
      <c r="B10" s="24"/>
      <c r="C10" s="24"/>
      <c r="D10" s="24"/>
      <c r="E10" s="77">
        <v>3177</v>
      </c>
      <c r="F10" s="77">
        <v>4</v>
      </c>
      <c r="G10" s="313">
        <v>2940.4171455494488</v>
      </c>
      <c r="H10" s="118"/>
      <c r="I10" s="32"/>
      <c r="Z10" s="32"/>
    </row>
    <row r="11" spans="1:26" ht="15" x14ac:dyDescent="0.25">
      <c r="A11" s="25" t="s">
        <v>205</v>
      </c>
      <c r="B11" s="18"/>
      <c r="C11" s="18"/>
      <c r="D11" s="18"/>
      <c r="E11" s="78"/>
      <c r="F11" s="18"/>
      <c r="G11" s="319"/>
      <c r="H11" s="118"/>
      <c r="I11" s="32"/>
      <c r="Z11" s="32"/>
    </row>
    <row r="12" spans="1:26" ht="15" x14ac:dyDescent="0.25">
      <c r="A12" s="19" t="s">
        <v>206</v>
      </c>
      <c r="B12" s="21">
        <v>41913</v>
      </c>
      <c r="C12" s="20" t="s">
        <v>30</v>
      </c>
      <c r="D12" s="20" t="s">
        <v>195</v>
      </c>
      <c r="E12" s="201">
        <v>1343</v>
      </c>
      <c r="F12" s="201">
        <v>26</v>
      </c>
      <c r="G12" s="201">
        <v>1316.4381242751306</v>
      </c>
      <c r="H12" s="118"/>
      <c r="I12" s="32"/>
      <c r="Z12" s="32"/>
    </row>
    <row r="13" spans="1:26" ht="15" x14ac:dyDescent="0.25">
      <c r="A13" s="19" t="s">
        <v>13</v>
      </c>
      <c r="B13" s="21"/>
      <c r="C13" s="20"/>
      <c r="D13" s="20"/>
      <c r="E13" s="201">
        <v>271</v>
      </c>
      <c r="F13" s="201">
        <v>0</v>
      </c>
      <c r="G13" s="201">
        <v>182.40032444767547</v>
      </c>
      <c r="H13" s="118"/>
      <c r="I13" s="32"/>
      <c r="Z13" s="32"/>
    </row>
    <row r="14" spans="1:26" ht="15" x14ac:dyDescent="0.25">
      <c r="A14" s="22" t="s">
        <v>205</v>
      </c>
      <c r="B14" s="24"/>
      <c r="C14" s="24"/>
      <c r="D14" s="24"/>
      <c r="E14" s="77">
        <v>1614</v>
      </c>
      <c r="F14" s="77">
        <v>26</v>
      </c>
      <c r="G14" s="313">
        <v>1498.8384487228061</v>
      </c>
      <c r="H14" s="118"/>
      <c r="I14" s="32"/>
      <c r="Z14" s="32"/>
    </row>
    <row r="15" spans="1:26" ht="15" x14ac:dyDescent="0.25">
      <c r="A15" s="25" t="s">
        <v>210</v>
      </c>
      <c r="B15" s="18"/>
      <c r="C15" s="18"/>
      <c r="D15" s="18"/>
      <c r="E15" s="201"/>
      <c r="F15" s="201"/>
      <c r="G15" s="201"/>
      <c r="H15" s="118"/>
      <c r="I15" s="32"/>
      <c r="Z15" s="32"/>
    </row>
    <row r="16" spans="1:26" ht="15" x14ac:dyDescent="0.25">
      <c r="A16" s="19" t="s">
        <v>94</v>
      </c>
      <c r="B16" s="21">
        <v>43709</v>
      </c>
      <c r="C16" s="20" t="s">
        <v>30</v>
      </c>
      <c r="D16" s="20" t="s">
        <v>211</v>
      </c>
      <c r="E16" s="201">
        <v>27</v>
      </c>
      <c r="F16" s="201">
        <v>0</v>
      </c>
      <c r="G16" s="201">
        <v>26.829338936999999</v>
      </c>
      <c r="H16" s="118"/>
      <c r="I16" s="32"/>
      <c r="Z16" s="32"/>
    </row>
    <row r="17" spans="1:28" ht="15" x14ac:dyDescent="0.25">
      <c r="A17" s="22" t="s">
        <v>210</v>
      </c>
      <c r="B17" s="24"/>
      <c r="C17" s="24"/>
      <c r="D17" s="24"/>
      <c r="E17" s="77">
        <v>27</v>
      </c>
      <c r="F17" s="385">
        <v>0</v>
      </c>
      <c r="G17" s="313">
        <v>26.829338936999999</v>
      </c>
      <c r="H17" s="118"/>
      <c r="I17" s="32"/>
      <c r="Z17" s="32"/>
    </row>
    <row r="18" spans="1:28" ht="13.5" customHeight="1" x14ac:dyDescent="0.25">
      <c r="A18" s="25" t="s">
        <v>207</v>
      </c>
      <c r="B18" s="18"/>
      <c r="C18" s="18"/>
      <c r="D18" s="18"/>
      <c r="E18" s="78"/>
      <c r="F18" s="18"/>
      <c r="G18" s="319"/>
      <c r="H18" s="118"/>
      <c r="I18" s="32"/>
      <c r="Z18" s="32"/>
    </row>
    <row r="19" spans="1:28" ht="13.5" customHeight="1" x14ac:dyDescent="0.25">
      <c r="A19" s="19" t="s">
        <v>45</v>
      </c>
      <c r="B19" s="21">
        <v>41091</v>
      </c>
      <c r="C19" s="20" t="s">
        <v>30</v>
      </c>
      <c r="D19" s="20" t="s">
        <v>195</v>
      </c>
      <c r="E19" s="201">
        <v>1191</v>
      </c>
      <c r="F19" s="201">
        <v>1.6760955256124286</v>
      </c>
      <c r="G19" s="201">
        <v>1189.6882954663322</v>
      </c>
      <c r="H19" s="118"/>
      <c r="I19" s="32"/>
      <c r="Z19" s="32"/>
    </row>
    <row r="20" spans="1:28" ht="13.5" customHeight="1" x14ac:dyDescent="0.25">
      <c r="A20" s="19" t="s">
        <v>208</v>
      </c>
      <c r="B20" s="21">
        <v>43070</v>
      </c>
      <c r="C20" s="20" t="s">
        <v>30</v>
      </c>
      <c r="D20" s="20" t="s">
        <v>195</v>
      </c>
      <c r="E20" s="201">
        <v>958</v>
      </c>
      <c r="F20" s="201">
        <v>0</v>
      </c>
      <c r="G20" s="201">
        <v>958.04694800999994</v>
      </c>
      <c r="H20" s="118"/>
      <c r="I20" s="32"/>
    </row>
    <row r="21" spans="1:28" ht="13.5" customHeight="1" x14ac:dyDescent="0.25">
      <c r="A21" s="22" t="s">
        <v>207</v>
      </c>
      <c r="B21" s="24"/>
      <c r="C21" s="24"/>
      <c r="D21" s="24"/>
      <c r="E21" s="77">
        <v>2149</v>
      </c>
      <c r="F21" s="77">
        <v>2</v>
      </c>
      <c r="G21" s="313">
        <v>2148</v>
      </c>
      <c r="H21" s="118"/>
      <c r="I21" s="32"/>
    </row>
    <row r="22" spans="1:28" ht="13.5" customHeight="1" x14ac:dyDescent="0.25">
      <c r="A22" s="164" t="s">
        <v>47</v>
      </c>
      <c r="B22" s="165"/>
      <c r="C22" s="163"/>
      <c r="D22" s="163"/>
      <c r="E22" s="185">
        <v>6967</v>
      </c>
      <c r="F22" s="185">
        <v>32</v>
      </c>
      <c r="G22" s="315">
        <v>6614</v>
      </c>
      <c r="H22" s="118"/>
      <c r="I22" s="32"/>
      <c r="AB22" s="32"/>
    </row>
    <row r="23" spans="1:28" s="238" customFormat="1" ht="11.25" x14ac:dyDescent="0.25">
      <c r="A23" s="26" t="s">
        <v>358</v>
      </c>
      <c r="B23" s="26"/>
      <c r="C23" s="263"/>
      <c r="D23" s="263"/>
      <c r="E23" s="264"/>
      <c r="F23" s="28"/>
      <c r="G23" s="29"/>
      <c r="H23" s="29"/>
      <c r="I23" s="29"/>
      <c r="J23" s="29"/>
      <c r="K23" s="29"/>
      <c r="L23" s="29"/>
      <c r="M23" s="29"/>
      <c r="N23" s="29"/>
      <c r="O23" s="29"/>
      <c r="P23" s="29"/>
      <c r="Q23" s="29"/>
      <c r="R23" s="29"/>
      <c r="S23" s="29"/>
    </row>
    <row r="24" spans="1:28" s="238" customFormat="1" ht="11.25" x14ac:dyDescent="0.25">
      <c r="A24" s="26" t="s">
        <v>357</v>
      </c>
      <c r="B24" s="26"/>
      <c r="C24" s="263"/>
      <c r="D24" s="263"/>
      <c r="E24" s="264"/>
      <c r="F24" s="28"/>
      <c r="G24" s="29"/>
      <c r="H24" s="29"/>
      <c r="I24" s="29"/>
      <c r="J24" s="29"/>
      <c r="K24" s="29"/>
      <c r="L24" s="29"/>
      <c r="M24" s="29"/>
      <c r="N24" s="29"/>
      <c r="O24" s="29"/>
      <c r="P24" s="29"/>
      <c r="Q24" s="29"/>
      <c r="R24" s="29"/>
      <c r="S24" s="29"/>
    </row>
    <row r="25" spans="1:28" ht="15" x14ac:dyDescent="0.25">
      <c r="A25" s="35"/>
      <c r="E25" s="142"/>
      <c r="F25" s="142"/>
      <c r="G25" s="142"/>
      <c r="H25" s="118"/>
    </row>
    <row r="26" spans="1:28" ht="15" x14ac:dyDescent="0.25">
      <c r="E26" s="142"/>
      <c r="F26" s="142"/>
      <c r="H26" s="118"/>
    </row>
    <row r="27" spans="1:28" x14ac:dyDescent="0.25">
      <c r="E27" s="142"/>
      <c r="F27" s="142"/>
    </row>
    <row r="28" spans="1:28" x14ac:dyDescent="0.25">
      <c r="E28" s="142"/>
      <c r="F28" s="142"/>
    </row>
    <row r="30" spans="1:28" ht="13.5" customHeight="1" x14ac:dyDescent="0.25"/>
    <row r="31" spans="1:28" ht="13.5" customHeight="1" x14ac:dyDescent="0.25">
      <c r="L31" s="35"/>
    </row>
    <row r="32" spans="1:28" ht="13.5" customHeight="1" x14ac:dyDescent="0.25"/>
    <row r="33" spans="9:9" ht="13.5" customHeight="1" x14ac:dyDescent="0.25"/>
    <row r="34" spans="9:9" ht="13.5" customHeight="1" x14ac:dyDescent="0.25"/>
    <row r="35" spans="9:9" ht="13.5" customHeight="1" x14ac:dyDescent="0.25"/>
    <row r="36" spans="9:9" ht="13.5" customHeight="1" x14ac:dyDescent="0.25"/>
    <row r="37" spans="9:9" ht="13.5" customHeight="1" x14ac:dyDescent="0.25"/>
    <row r="38" spans="9:9" ht="13.5" customHeight="1" x14ac:dyDescent="0.25"/>
    <row r="39" spans="9:9" ht="13.5" customHeight="1" x14ac:dyDescent="0.25"/>
    <row r="40" spans="9:9" ht="13.5" customHeight="1" x14ac:dyDescent="0.25"/>
    <row r="41" spans="9:9" ht="13.5" customHeight="1" x14ac:dyDescent="0.25">
      <c r="I41" s="36"/>
    </row>
    <row r="42" spans="9:9" ht="13.5" customHeight="1" x14ac:dyDescent="0.25"/>
    <row r="43" spans="9:9" ht="13.5" customHeight="1" x14ac:dyDescent="0.25"/>
    <row r="44" spans="9:9" ht="13.5" customHeight="1" x14ac:dyDescent="0.25"/>
    <row r="45" spans="9:9" ht="13.5" customHeight="1" x14ac:dyDescent="0.25"/>
    <row r="46" spans="9:9" ht="13.5" customHeight="1" x14ac:dyDescent="0.25"/>
    <row r="47" spans="9:9" ht="26.25" customHeight="1" x14ac:dyDescent="0.25"/>
    <row r="48" spans="9:9" ht="26.2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hidden="1" customHeight="1" x14ac:dyDescent="0.25"/>
    <row r="65" ht="13.5" customHeight="1" x14ac:dyDescent="0.25"/>
  </sheetData>
  <mergeCells count="4">
    <mergeCell ref="B1:D1"/>
    <mergeCell ref="E1:G1"/>
    <mergeCell ref="B2:D2"/>
    <mergeCell ref="E2:G2"/>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E199-C6FD-470B-ADFD-D89B5301D679}">
  <sheetPr>
    <tabColor rgb="FF7030A0"/>
    <pageSetUpPr fitToPage="1"/>
  </sheetPr>
  <dimension ref="A1:L51"/>
  <sheetViews>
    <sheetView showGridLines="0" view="pageBreakPreview" zoomScale="115" zoomScaleNormal="115" zoomScaleSheetLayoutView="115" workbookViewId="0">
      <pane ySplit="3" topLeftCell="A4" activePane="bottomLeft" state="frozen"/>
      <selection activeCell="T44" sqref="T44"/>
      <selection pane="bottomLeft" activeCell="L21" sqref="L21"/>
    </sheetView>
  </sheetViews>
  <sheetFormatPr defaultColWidth="8.7109375" defaultRowHeight="15" x14ac:dyDescent="0.25"/>
  <cols>
    <col min="1" max="1" width="25.5703125" style="37" customWidth="1"/>
    <col min="2" max="5" width="10.140625" style="37" customWidth="1"/>
    <col min="6" max="6" width="10.7109375" style="37" customWidth="1"/>
    <col min="7" max="7" width="10.140625" style="37" customWidth="1"/>
    <col min="8" max="16384" width="8.7109375" style="37"/>
  </cols>
  <sheetData>
    <row r="1" spans="1:9" x14ac:dyDescent="0.25">
      <c r="A1" s="102" t="s">
        <v>198</v>
      </c>
      <c r="B1" s="433"/>
      <c r="C1" s="434"/>
      <c r="D1" s="434"/>
      <c r="E1" s="415"/>
      <c r="F1" s="415"/>
      <c r="G1" s="415"/>
    </row>
    <row r="2" spans="1:9" ht="22.5" customHeight="1" x14ac:dyDescent="0.25">
      <c r="A2" s="97"/>
      <c r="B2" s="439" t="s">
        <v>99</v>
      </c>
      <c r="C2" s="437"/>
      <c r="D2" s="437"/>
      <c r="E2" s="437" t="s">
        <v>212</v>
      </c>
      <c r="F2" s="438"/>
      <c r="G2" s="438"/>
    </row>
    <row r="3" spans="1:9" ht="39.4" customHeight="1" x14ac:dyDescent="0.25">
      <c r="A3" s="95" t="s">
        <v>6</v>
      </c>
      <c r="B3" s="97" t="s">
        <v>105</v>
      </c>
      <c r="C3" s="97" t="s">
        <v>106</v>
      </c>
      <c r="D3" s="97" t="s">
        <v>107</v>
      </c>
      <c r="E3" s="96" t="str">
        <f>"AUM"</f>
        <v>AUM</v>
      </c>
      <c r="F3" s="97" t="s">
        <v>213</v>
      </c>
      <c r="G3" s="96" t="s">
        <v>114</v>
      </c>
    </row>
    <row r="4" spans="1:9" x14ac:dyDescent="0.25">
      <c r="A4" s="25" t="s">
        <v>40</v>
      </c>
      <c r="B4" s="18"/>
      <c r="C4" s="18"/>
      <c r="D4" s="18"/>
      <c r="E4" s="34"/>
      <c r="F4" s="18"/>
      <c r="G4" s="298"/>
    </row>
    <row r="5" spans="1:9" x14ac:dyDescent="0.25">
      <c r="A5" s="19" t="s">
        <v>214</v>
      </c>
      <c r="B5" s="21">
        <v>41702</v>
      </c>
      <c r="C5" s="21">
        <v>46315</v>
      </c>
      <c r="D5" s="20" t="s">
        <v>129</v>
      </c>
      <c r="E5" s="201"/>
      <c r="F5" s="201"/>
      <c r="G5" s="297"/>
      <c r="I5" s="236"/>
    </row>
    <row r="6" spans="1:9" x14ac:dyDescent="0.25">
      <c r="A6" s="19" t="s">
        <v>215</v>
      </c>
      <c r="B6" s="21">
        <v>41878</v>
      </c>
      <c r="C6" s="21">
        <v>44942</v>
      </c>
      <c r="D6" s="20" t="s">
        <v>122</v>
      </c>
      <c r="E6" s="201"/>
      <c r="F6" s="201"/>
      <c r="G6" s="297"/>
      <c r="I6" s="236"/>
    </row>
    <row r="7" spans="1:9" x14ac:dyDescent="0.25">
      <c r="A7" s="19" t="s">
        <v>216</v>
      </c>
      <c r="B7" s="21">
        <v>41996</v>
      </c>
      <c r="C7" s="21">
        <v>45041</v>
      </c>
      <c r="D7" s="20" t="s">
        <v>217</v>
      </c>
      <c r="E7" s="201"/>
      <c r="F7" s="201"/>
      <c r="G7" s="297"/>
      <c r="I7" s="236"/>
    </row>
    <row r="8" spans="1:9" x14ac:dyDescent="0.25">
      <c r="A8" s="19" t="s">
        <v>218</v>
      </c>
      <c r="B8" s="21">
        <v>42325</v>
      </c>
      <c r="C8" s="21">
        <v>45669</v>
      </c>
      <c r="D8" s="20" t="s">
        <v>122</v>
      </c>
      <c r="E8" s="201"/>
      <c r="F8" s="201"/>
      <c r="G8" s="297"/>
      <c r="I8" s="236"/>
    </row>
    <row r="9" spans="1:9" x14ac:dyDescent="0.25">
      <c r="A9" s="19" t="s">
        <v>219</v>
      </c>
      <c r="B9" s="21">
        <v>42612</v>
      </c>
      <c r="C9" s="21">
        <v>45776</v>
      </c>
      <c r="D9" s="20" t="s">
        <v>129</v>
      </c>
      <c r="E9" s="201"/>
      <c r="F9" s="201"/>
      <c r="G9" s="297"/>
      <c r="I9" s="236"/>
    </row>
    <row r="10" spans="1:9" x14ac:dyDescent="0.25">
      <c r="A10" s="19" t="s">
        <v>220</v>
      </c>
      <c r="B10" s="21">
        <v>42823</v>
      </c>
      <c r="C10" s="21">
        <v>46231</v>
      </c>
      <c r="D10" s="20" t="s">
        <v>129</v>
      </c>
      <c r="E10" s="201"/>
      <c r="F10" s="201"/>
      <c r="G10" s="297"/>
      <c r="I10" s="236"/>
    </row>
    <row r="11" spans="1:9" x14ac:dyDescent="0.25">
      <c r="A11" s="19" t="s">
        <v>221</v>
      </c>
      <c r="B11" s="21">
        <v>43174</v>
      </c>
      <c r="C11" s="21">
        <v>45037</v>
      </c>
      <c r="D11" s="20" t="s">
        <v>122</v>
      </c>
      <c r="E11" s="201"/>
      <c r="F11" s="201"/>
      <c r="G11" s="297"/>
      <c r="I11" s="236"/>
    </row>
    <row r="12" spans="1:9" x14ac:dyDescent="0.25">
      <c r="A12" s="19" t="s">
        <v>222</v>
      </c>
      <c r="B12" s="21">
        <v>44137</v>
      </c>
      <c r="C12" s="21">
        <v>46407</v>
      </c>
      <c r="D12" s="20" t="s">
        <v>129</v>
      </c>
      <c r="E12" s="201"/>
      <c r="F12" s="201"/>
      <c r="G12" s="297"/>
      <c r="I12" s="236"/>
    </row>
    <row r="13" spans="1:9" x14ac:dyDescent="0.25">
      <c r="A13" s="19" t="s">
        <v>223</v>
      </c>
      <c r="B13" s="21">
        <v>44266</v>
      </c>
      <c r="C13" s="21">
        <v>46129</v>
      </c>
      <c r="D13" s="20" t="s">
        <v>129</v>
      </c>
      <c r="E13" s="201"/>
      <c r="F13" s="201"/>
      <c r="G13" s="297"/>
      <c r="I13" s="236"/>
    </row>
    <row r="14" spans="1:9" x14ac:dyDescent="0.25">
      <c r="A14" s="19" t="s">
        <v>224</v>
      </c>
      <c r="B14" s="40">
        <v>44496</v>
      </c>
      <c r="C14" s="40">
        <v>46315</v>
      </c>
      <c r="D14" s="39" t="s">
        <v>129</v>
      </c>
      <c r="E14" s="201"/>
      <c r="F14" s="201"/>
      <c r="G14" s="297"/>
      <c r="I14" s="236"/>
    </row>
    <row r="15" spans="1:9" x14ac:dyDescent="0.25">
      <c r="A15" s="19" t="s">
        <v>225</v>
      </c>
      <c r="B15" s="40">
        <v>44503</v>
      </c>
      <c r="C15" s="40">
        <v>46321</v>
      </c>
      <c r="D15" s="39" t="s">
        <v>129</v>
      </c>
      <c r="E15" s="201"/>
      <c r="F15" s="201"/>
      <c r="G15" s="297"/>
      <c r="I15" s="236"/>
    </row>
    <row r="16" spans="1:9" x14ac:dyDescent="0.25">
      <c r="A16" s="19" t="s">
        <v>226</v>
      </c>
      <c r="B16" s="40">
        <v>44713</v>
      </c>
      <c r="C16" s="40">
        <v>45858</v>
      </c>
      <c r="D16" s="39" t="s">
        <v>129</v>
      </c>
      <c r="E16" s="201"/>
      <c r="F16" s="201"/>
      <c r="G16" s="297"/>
      <c r="I16" s="236"/>
    </row>
    <row r="17" spans="1:9" x14ac:dyDescent="0.25">
      <c r="A17" s="19" t="s">
        <v>227</v>
      </c>
      <c r="B17" s="40">
        <v>45175</v>
      </c>
      <c r="C17" s="40">
        <v>46952</v>
      </c>
      <c r="D17" s="39" t="s">
        <v>129</v>
      </c>
      <c r="E17" s="201"/>
      <c r="F17" s="201"/>
      <c r="G17" s="297"/>
      <c r="I17" s="236"/>
    </row>
    <row r="18" spans="1:9" x14ac:dyDescent="0.25">
      <c r="A18" s="19" t="s">
        <v>228</v>
      </c>
      <c r="B18" s="40">
        <v>45413</v>
      </c>
      <c r="C18" s="40">
        <v>47223</v>
      </c>
      <c r="D18" s="39" t="s">
        <v>129</v>
      </c>
      <c r="E18" s="201"/>
      <c r="F18" s="201"/>
      <c r="G18" s="297"/>
      <c r="I18" s="236"/>
    </row>
    <row r="19" spans="1:9" x14ac:dyDescent="0.25">
      <c r="A19" s="19" t="s">
        <v>229</v>
      </c>
      <c r="B19" s="40">
        <v>45623</v>
      </c>
      <c r="C19" s="40">
        <v>47498</v>
      </c>
      <c r="D19" s="39" t="s">
        <v>129</v>
      </c>
      <c r="E19" s="201"/>
      <c r="F19" s="201"/>
      <c r="G19" s="297"/>
      <c r="I19" s="236"/>
    </row>
    <row r="20" spans="1:9" x14ac:dyDescent="0.25">
      <c r="A20" s="22" t="s">
        <v>230</v>
      </c>
      <c r="B20" s="24"/>
      <c r="C20" s="24"/>
      <c r="D20" s="24"/>
      <c r="E20" s="77"/>
      <c r="F20" s="77"/>
      <c r="G20" s="313"/>
      <c r="I20" s="236"/>
    </row>
    <row r="21" spans="1:9" x14ac:dyDescent="0.25">
      <c r="A21" s="25" t="s">
        <v>41</v>
      </c>
      <c r="B21" s="18"/>
      <c r="C21" s="18"/>
      <c r="D21" s="18"/>
      <c r="E21" s="38"/>
      <c r="F21" s="38"/>
      <c r="G21" s="297"/>
    </row>
    <row r="22" spans="1:9" x14ac:dyDescent="0.25">
      <c r="A22" s="19" t="s">
        <v>231</v>
      </c>
      <c r="B22" s="21">
        <v>41456</v>
      </c>
      <c r="C22" s="21">
        <v>46342</v>
      </c>
      <c r="D22" s="20" t="s">
        <v>129</v>
      </c>
      <c r="E22" s="201"/>
      <c r="F22" s="201"/>
      <c r="G22" s="297"/>
      <c r="I22" s="236"/>
    </row>
    <row r="23" spans="1:9" x14ac:dyDescent="0.25">
      <c r="A23" s="19" t="s">
        <v>232</v>
      </c>
      <c r="B23" s="21">
        <v>41609</v>
      </c>
      <c r="C23" s="21">
        <v>44566</v>
      </c>
      <c r="D23" s="20" t="s">
        <v>122</v>
      </c>
      <c r="E23" s="201"/>
      <c r="F23" s="201"/>
      <c r="G23" s="297"/>
      <c r="I23" s="236"/>
    </row>
    <row r="24" spans="1:9" x14ac:dyDescent="0.25">
      <c r="A24" s="19" t="s">
        <v>233</v>
      </c>
      <c r="B24" s="21">
        <v>41699</v>
      </c>
      <c r="C24" s="21">
        <v>44494</v>
      </c>
      <c r="D24" s="20" t="s">
        <v>122</v>
      </c>
      <c r="E24" s="201"/>
      <c r="F24" s="201"/>
      <c r="G24" s="297"/>
      <c r="I24" s="236"/>
    </row>
    <row r="25" spans="1:9" x14ac:dyDescent="0.25">
      <c r="A25" s="19" t="s">
        <v>234</v>
      </c>
      <c r="B25" s="21">
        <v>41883</v>
      </c>
      <c r="C25" s="21">
        <v>44418</v>
      </c>
      <c r="D25" s="20" t="s">
        <v>122</v>
      </c>
      <c r="E25" s="201"/>
      <c r="F25" s="201"/>
      <c r="G25" s="297"/>
      <c r="I25" s="236"/>
    </row>
    <row r="26" spans="1:9" x14ac:dyDescent="0.25">
      <c r="A26" s="19" t="s">
        <v>235</v>
      </c>
      <c r="B26" s="21">
        <v>42522</v>
      </c>
      <c r="C26" s="21">
        <v>45797</v>
      </c>
      <c r="D26" s="20" t="s">
        <v>129</v>
      </c>
      <c r="E26" s="201"/>
      <c r="F26" s="201"/>
      <c r="G26" s="297"/>
      <c r="I26" s="236"/>
    </row>
    <row r="27" spans="1:9" x14ac:dyDescent="0.25">
      <c r="A27" s="19" t="s">
        <v>236</v>
      </c>
      <c r="B27" s="21">
        <v>42795</v>
      </c>
      <c r="C27" s="21">
        <v>46012</v>
      </c>
      <c r="D27" s="20" t="s">
        <v>129</v>
      </c>
      <c r="E27" s="201"/>
      <c r="F27" s="201"/>
      <c r="G27" s="297"/>
      <c r="I27" s="236"/>
    </row>
    <row r="28" spans="1:9" x14ac:dyDescent="0.25">
      <c r="A28" s="19" t="s">
        <v>237</v>
      </c>
      <c r="B28" s="21">
        <v>43070</v>
      </c>
      <c r="C28" s="21">
        <v>44566</v>
      </c>
      <c r="D28" s="20" t="s">
        <v>122</v>
      </c>
      <c r="E28" s="201"/>
      <c r="F28" s="201"/>
      <c r="G28" s="297"/>
      <c r="I28" s="236"/>
    </row>
    <row r="29" spans="1:9" x14ac:dyDescent="0.25">
      <c r="A29" s="19" t="s">
        <v>238</v>
      </c>
      <c r="B29" s="21">
        <v>43221</v>
      </c>
      <c r="C29" s="21">
        <v>46315</v>
      </c>
      <c r="D29" s="20" t="s">
        <v>129</v>
      </c>
      <c r="E29" s="201"/>
      <c r="F29" s="201"/>
      <c r="G29" s="297"/>
      <c r="I29" s="236"/>
    </row>
    <row r="30" spans="1:9" x14ac:dyDescent="0.25">
      <c r="A30" s="19" t="s">
        <v>239</v>
      </c>
      <c r="B30" s="21">
        <v>43525</v>
      </c>
      <c r="C30" s="21">
        <v>45769</v>
      </c>
      <c r="D30" s="20" t="s">
        <v>129</v>
      </c>
      <c r="E30" s="201"/>
      <c r="F30" s="201"/>
      <c r="G30" s="297"/>
      <c r="I30" s="236"/>
    </row>
    <row r="31" spans="1:9" x14ac:dyDescent="0.25">
      <c r="A31" s="19" t="s">
        <v>240</v>
      </c>
      <c r="B31" s="21">
        <v>43647</v>
      </c>
      <c r="C31" s="21">
        <v>45308</v>
      </c>
      <c r="D31" s="20" t="s">
        <v>122</v>
      </c>
      <c r="E31" s="201"/>
      <c r="F31" s="201"/>
      <c r="G31" s="297"/>
      <c r="I31" s="236"/>
    </row>
    <row r="32" spans="1:9" x14ac:dyDescent="0.25">
      <c r="A32" s="19" t="s">
        <v>241</v>
      </c>
      <c r="B32" s="21">
        <v>43922</v>
      </c>
      <c r="C32" s="21">
        <v>45580</v>
      </c>
      <c r="D32" s="20" t="s">
        <v>122</v>
      </c>
      <c r="E32" s="201"/>
      <c r="F32" s="201"/>
      <c r="G32" s="297"/>
      <c r="I32" s="236"/>
    </row>
    <row r="33" spans="1:12" x14ac:dyDescent="0.25">
      <c r="A33" s="19" t="s">
        <v>242</v>
      </c>
      <c r="B33" s="21">
        <v>44449</v>
      </c>
      <c r="C33" s="21">
        <v>46090</v>
      </c>
      <c r="D33" s="20" t="s">
        <v>129</v>
      </c>
      <c r="E33" s="201"/>
      <c r="F33" s="201"/>
      <c r="G33" s="297"/>
      <c r="I33" s="236"/>
    </row>
    <row r="34" spans="1:12" x14ac:dyDescent="0.25">
      <c r="A34" s="19" t="s">
        <v>243</v>
      </c>
      <c r="B34" s="21">
        <v>44708</v>
      </c>
      <c r="C34" s="21">
        <v>10990</v>
      </c>
      <c r="D34" s="20" t="s">
        <v>129</v>
      </c>
      <c r="E34" s="201"/>
      <c r="F34" s="201"/>
      <c r="G34" s="297"/>
      <c r="I34" s="236"/>
    </row>
    <row r="35" spans="1:12" x14ac:dyDescent="0.25">
      <c r="A35" s="19" t="s">
        <v>244</v>
      </c>
      <c r="B35" s="21">
        <v>45012</v>
      </c>
      <c r="C35" s="21">
        <v>47331</v>
      </c>
      <c r="D35" s="20" t="s">
        <v>129</v>
      </c>
      <c r="E35" s="201"/>
      <c r="F35" s="201"/>
      <c r="G35" s="297"/>
      <c r="I35" s="236"/>
    </row>
    <row r="36" spans="1:12" x14ac:dyDescent="0.25">
      <c r="A36" s="19" t="s">
        <v>245</v>
      </c>
      <c r="B36" s="21">
        <v>45317</v>
      </c>
      <c r="C36" s="21">
        <v>46778</v>
      </c>
      <c r="D36" s="20" t="s">
        <v>129</v>
      </c>
      <c r="E36" s="201"/>
      <c r="F36" s="201"/>
      <c r="G36" s="297"/>
      <c r="I36" s="236"/>
    </row>
    <row r="37" spans="1:12" x14ac:dyDescent="0.25">
      <c r="A37" s="19" t="s">
        <v>246</v>
      </c>
      <c r="B37" s="21">
        <v>45498</v>
      </c>
      <c r="C37" s="21">
        <v>47164</v>
      </c>
      <c r="D37" s="20" t="s">
        <v>129</v>
      </c>
      <c r="E37" s="201"/>
      <c r="F37" s="201"/>
      <c r="G37" s="297"/>
      <c r="I37" s="236"/>
    </row>
    <row r="38" spans="1:12" x14ac:dyDescent="0.25">
      <c r="A38" s="22" t="s">
        <v>41</v>
      </c>
      <c r="B38" s="24"/>
      <c r="C38" s="24"/>
      <c r="D38" s="24"/>
      <c r="E38" s="77"/>
      <c r="F38" s="77"/>
      <c r="G38" s="313"/>
      <c r="I38" s="236"/>
    </row>
    <row r="39" spans="1:12" x14ac:dyDescent="0.25">
      <c r="A39" s="22" t="s">
        <v>247</v>
      </c>
      <c r="B39" s="24"/>
      <c r="C39" s="24"/>
      <c r="D39" s="24"/>
      <c r="E39" s="77"/>
      <c r="F39" s="77"/>
      <c r="G39" s="313"/>
      <c r="I39" s="236"/>
      <c r="J39" s="83"/>
      <c r="K39" s="83"/>
      <c r="L39" s="83"/>
    </row>
    <row r="40" spans="1:12" hidden="1" x14ac:dyDescent="0.25">
      <c r="A40" s="19" t="s">
        <v>248</v>
      </c>
      <c r="B40" s="42"/>
      <c r="C40" s="42"/>
      <c r="D40" s="41"/>
      <c r="E40" s="43"/>
      <c r="F40" s="43"/>
      <c r="G40" s="314"/>
      <c r="I40" s="236"/>
    </row>
    <row r="41" spans="1:12" x14ac:dyDescent="0.25">
      <c r="A41" s="164" t="s">
        <v>249</v>
      </c>
      <c r="B41" s="165"/>
      <c r="C41" s="163"/>
      <c r="D41" s="163"/>
      <c r="E41" s="185"/>
      <c r="F41" s="185"/>
      <c r="G41" s="315"/>
      <c r="H41" s="37" t="s">
        <v>0</v>
      </c>
      <c r="I41" s="236"/>
      <c r="J41" s="83"/>
      <c r="K41" s="83"/>
      <c r="L41" s="83"/>
    </row>
    <row r="42" spans="1:12" x14ac:dyDescent="0.25">
      <c r="A42" s="98" t="s">
        <v>48</v>
      </c>
      <c r="B42" s="99"/>
      <c r="C42" s="100"/>
      <c r="D42" s="100"/>
      <c r="E42" s="101"/>
      <c r="F42" s="101"/>
      <c r="G42" s="316"/>
      <c r="I42" s="236"/>
    </row>
    <row r="43" spans="1:12" ht="30.75" customHeight="1" x14ac:dyDescent="0.25">
      <c r="A43" s="440" t="s">
        <v>250</v>
      </c>
      <c r="B43" s="441"/>
      <c r="C43" s="441"/>
      <c r="D43" s="441"/>
      <c r="E43" s="441"/>
      <c r="F43" s="441"/>
      <c r="G43" s="441"/>
      <c r="H43" s="143"/>
    </row>
    <row r="44" spans="1:12" x14ac:dyDescent="0.25">
      <c r="E44" s="83"/>
      <c r="F44" s="83"/>
    </row>
    <row r="45" spans="1:12" x14ac:dyDescent="0.25">
      <c r="E45" s="207"/>
      <c r="F45" s="202"/>
      <c r="G45" s="202"/>
    </row>
    <row r="46" spans="1:12" x14ac:dyDescent="0.25">
      <c r="E46" s="202"/>
      <c r="F46" s="202"/>
      <c r="G46" s="202"/>
    </row>
    <row r="51" spans="3:3" x14ac:dyDescent="0.25">
      <c r="C51" s="44"/>
    </row>
  </sheetData>
  <mergeCells count="5">
    <mergeCell ref="E2:G2"/>
    <mergeCell ref="B2:D2"/>
    <mergeCell ref="A43:G43"/>
    <mergeCell ref="E1:G1"/>
    <mergeCell ref="B1:D1"/>
  </mergeCells>
  <printOptions horizontalCentered="1" verticalCentered="1"/>
  <pageMargins left="0.23622047244094491" right="0.23622047244094491" top="0.74803149606299213" bottom="0.74803149606299213" header="0.31496062992125984" footer="0.31496062992125984"/>
  <pageSetup paperSize="9"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E40E8-69CB-40A2-BF75-212210B96466}">
  <sheetPr>
    <pageSetUpPr fitToPage="1"/>
  </sheetPr>
  <dimension ref="A1:M51"/>
  <sheetViews>
    <sheetView showGridLines="0" view="pageBreakPreview" zoomScale="115" zoomScaleNormal="115" zoomScaleSheetLayoutView="115" workbookViewId="0">
      <pane ySplit="3" topLeftCell="A19" activePane="bottomLeft" state="frozen"/>
      <selection activeCell="S17" sqref="S17"/>
      <selection pane="bottomLeft" activeCell="J21" sqref="J21"/>
    </sheetView>
  </sheetViews>
  <sheetFormatPr defaultColWidth="8.7109375" defaultRowHeight="15" x14ac:dyDescent="0.25"/>
  <cols>
    <col min="1" max="1" width="23.140625" style="37" bestFit="1" customWidth="1"/>
    <col min="2" max="2" width="6.140625" style="37" bestFit="1" customWidth="1"/>
    <col min="3" max="3" width="6" style="37" bestFit="1" customWidth="1"/>
    <col min="4" max="4" width="10.7109375" style="37" bestFit="1" customWidth="1"/>
    <col min="5" max="5" width="6.42578125" style="37" bestFit="1" customWidth="1"/>
    <col min="6" max="6" width="13.7109375" style="37" customWidth="1"/>
    <col min="7" max="7" width="7.42578125" style="37" bestFit="1" customWidth="1"/>
    <col min="8" max="8" width="34.85546875" style="37" customWidth="1"/>
    <col min="9" max="16384" width="8.7109375" style="37"/>
  </cols>
  <sheetData>
    <row r="1" spans="1:10" ht="14.25" customHeight="1" x14ac:dyDescent="0.25">
      <c r="A1" s="102" t="s">
        <v>198</v>
      </c>
      <c r="B1" s="433"/>
      <c r="C1" s="434"/>
      <c r="D1" s="434"/>
      <c r="E1" s="415"/>
      <c r="F1" s="415"/>
      <c r="G1" s="415"/>
      <c r="H1" s="373"/>
    </row>
    <row r="2" spans="1:10" ht="22.5" customHeight="1" x14ac:dyDescent="0.25">
      <c r="A2" s="97"/>
      <c r="B2" s="439" t="s">
        <v>99</v>
      </c>
      <c r="C2" s="437"/>
      <c r="D2" s="437"/>
      <c r="E2" s="437" t="s">
        <v>212</v>
      </c>
      <c r="F2" s="438"/>
      <c r="G2" s="438"/>
      <c r="H2" s="96"/>
    </row>
    <row r="3" spans="1:10" ht="39.4" customHeight="1" x14ac:dyDescent="0.25">
      <c r="A3" s="95" t="s">
        <v>6</v>
      </c>
      <c r="B3" s="97" t="s">
        <v>105</v>
      </c>
      <c r="C3" s="97" t="s">
        <v>106</v>
      </c>
      <c r="D3" s="97" t="s">
        <v>107</v>
      </c>
      <c r="E3" s="96" t="str">
        <f>"AUM"</f>
        <v>AUM</v>
      </c>
      <c r="F3" s="97" t="s">
        <v>213</v>
      </c>
      <c r="G3" s="96" t="s">
        <v>114</v>
      </c>
      <c r="H3" s="96"/>
    </row>
    <row r="4" spans="1:10" x14ac:dyDescent="0.25">
      <c r="A4" s="25" t="s">
        <v>40</v>
      </c>
      <c r="B4" s="18"/>
      <c r="C4" s="18"/>
      <c r="D4" s="18"/>
      <c r="E4" s="34"/>
      <c r="F4" s="18"/>
      <c r="G4" s="298"/>
      <c r="H4" s="380"/>
    </row>
    <row r="5" spans="1:10" x14ac:dyDescent="0.25">
      <c r="A5" s="19" t="s">
        <v>214</v>
      </c>
      <c r="B5" s="21">
        <v>41702</v>
      </c>
      <c r="C5" s="21">
        <v>46315</v>
      </c>
      <c r="D5" s="20" t="s">
        <v>129</v>
      </c>
      <c r="E5" s="201">
        <v>316</v>
      </c>
      <c r="F5" s="201">
        <v>6</v>
      </c>
      <c r="G5" s="201">
        <v>343</v>
      </c>
      <c r="H5" s="374"/>
      <c r="J5" s="236"/>
    </row>
    <row r="6" spans="1:10" x14ac:dyDescent="0.25">
      <c r="A6" s="19" t="s">
        <v>215</v>
      </c>
      <c r="B6" s="21">
        <v>41878</v>
      </c>
      <c r="C6" s="21">
        <v>44942</v>
      </c>
      <c r="D6" s="20" t="s">
        <v>122</v>
      </c>
      <c r="E6" s="201">
        <v>119</v>
      </c>
      <c r="F6" s="201">
        <v>0</v>
      </c>
      <c r="G6" s="201">
        <v>130</v>
      </c>
      <c r="H6" s="374"/>
      <c r="J6" s="236"/>
    </row>
    <row r="7" spans="1:10" x14ac:dyDescent="0.25">
      <c r="A7" s="19" t="s">
        <v>218</v>
      </c>
      <c r="B7" s="21">
        <v>42325</v>
      </c>
      <c r="C7" s="21">
        <v>45669</v>
      </c>
      <c r="D7" s="20" t="s">
        <v>122</v>
      </c>
      <c r="E7" s="201">
        <v>316</v>
      </c>
      <c r="F7" s="201">
        <v>6</v>
      </c>
      <c r="G7" s="201">
        <v>336</v>
      </c>
      <c r="H7" s="374"/>
      <c r="J7" s="236"/>
    </row>
    <row r="8" spans="1:10" x14ac:dyDescent="0.25">
      <c r="A8" s="19" t="s">
        <v>219</v>
      </c>
      <c r="B8" s="21">
        <v>42612</v>
      </c>
      <c r="C8" s="21">
        <v>45776</v>
      </c>
      <c r="D8" s="20" t="s">
        <v>122</v>
      </c>
      <c r="E8" s="201">
        <v>357</v>
      </c>
      <c r="F8" s="201">
        <v>6</v>
      </c>
      <c r="G8" s="201">
        <v>376</v>
      </c>
      <c r="H8" s="374"/>
      <c r="J8" s="236"/>
    </row>
    <row r="9" spans="1:10" x14ac:dyDescent="0.25">
      <c r="A9" s="19" t="s">
        <v>220</v>
      </c>
      <c r="B9" s="21">
        <v>42823</v>
      </c>
      <c r="C9" s="21">
        <v>46231</v>
      </c>
      <c r="D9" s="20" t="s">
        <v>129</v>
      </c>
      <c r="E9" s="201">
        <v>375</v>
      </c>
      <c r="F9" s="201">
        <v>7</v>
      </c>
      <c r="G9" s="201">
        <v>390</v>
      </c>
      <c r="H9" s="374"/>
      <c r="J9" s="236"/>
    </row>
    <row r="10" spans="1:10" x14ac:dyDescent="0.25">
      <c r="A10" s="19" t="s">
        <v>221</v>
      </c>
      <c r="B10" s="21">
        <v>43174</v>
      </c>
      <c r="C10" s="21">
        <v>45037</v>
      </c>
      <c r="D10" s="20" t="s">
        <v>122</v>
      </c>
      <c r="E10" s="201">
        <v>141</v>
      </c>
      <c r="F10" s="201">
        <v>7</v>
      </c>
      <c r="G10" s="201">
        <v>141</v>
      </c>
      <c r="H10" s="374"/>
      <c r="J10" s="236"/>
    </row>
    <row r="11" spans="1:10" x14ac:dyDescent="0.25">
      <c r="A11" s="19" t="s">
        <v>222</v>
      </c>
      <c r="B11" s="21">
        <v>44137</v>
      </c>
      <c r="C11" s="21">
        <v>46407</v>
      </c>
      <c r="D11" s="20" t="s">
        <v>129</v>
      </c>
      <c r="E11" s="201">
        <v>378</v>
      </c>
      <c r="F11" s="201">
        <v>6</v>
      </c>
      <c r="G11" s="201">
        <v>391</v>
      </c>
      <c r="H11" s="374"/>
      <c r="J11" s="236"/>
    </row>
    <row r="12" spans="1:10" x14ac:dyDescent="0.25">
      <c r="A12" s="19" t="s">
        <v>223</v>
      </c>
      <c r="B12" s="21">
        <v>44266</v>
      </c>
      <c r="C12" s="21">
        <v>46129</v>
      </c>
      <c r="D12" s="20" t="s">
        <v>129</v>
      </c>
      <c r="E12" s="201">
        <v>374</v>
      </c>
      <c r="F12" s="201">
        <v>7</v>
      </c>
      <c r="G12" s="201">
        <v>391</v>
      </c>
      <c r="H12" s="374"/>
      <c r="J12" s="236"/>
    </row>
    <row r="13" spans="1:10" x14ac:dyDescent="0.25">
      <c r="A13" s="19" t="s">
        <v>224</v>
      </c>
      <c r="B13" s="40">
        <v>44496</v>
      </c>
      <c r="C13" s="40">
        <v>46315</v>
      </c>
      <c r="D13" s="39" t="s">
        <v>129</v>
      </c>
      <c r="E13" s="201">
        <v>393</v>
      </c>
      <c r="F13" s="201">
        <v>2</v>
      </c>
      <c r="G13" s="201">
        <v>395</v>
      </c>
      <c r="H13" s="374"/>
      <c r="J13" s="236"/>
    </row>
    <row r="14" spans="1:10" x14ac:dyDescent="0.25">
      <c r="A14" s="19" t="s">
        <v>226</v>
      </c>
      <c r="B14" s="40">
        <v>44713</v>
      </c>
      <c r="C14" s="40">
        <v>45858</v>
      </c>
      <c r="D14" s="20" t="s">
        <v>122</v>
      </c>
      <c r="E14" s="201">
        <v>327</v>
      </c>
      <c r="F14" s="201">
        <v>0</v>
      </c>
      <c r="G14" s="201">
        <v>327</v>
      </c>
      <c r="H14" s="374"/>
      <c r="J14" s="236"/>
    </row>
    <row r="15" spans="1:10" x14ac:dyDescent="0.25">
      <c r="A15" s="19" t="s">
        <v>227</v>
      </c>
      <c r="B15" s="40">
        <v>45175</v>
      </c>
      <c r="C15" s="40">
        <v>47682</v>
      </c>
      <c r="D15" s="39" t="s">
        <v>129</v>
      </c>
      <c r="E15" s="201">
        <v>354</v>
      </c>
      <c r="F15" s="201">
        <v>0</v>
      </c>
      <c r="G15" s="201">
        <v>354</v>
      </c>
      <c r="H15" s="374"/>
      <c r="J15" s="236"/>
    </row>
    <row r="16" spans="1:10" x14ac:dyDescent="0.25">
      <c r="A16" s="19" t="s">
        <v>228</v>
      </c>
      <c r="B16" s="40">
        <v>45413</v>
      </c>
      <c r="C16" s="40">
        <v>47223</v>
      </c>
      <c r="D16" s="39" t="s">
        <v>129</v>
      </c>
      <c r="E16" s="201">
        <v>387</v>
      </c>
      <c r="F16" s="201">
        <v>25</v>
      </c>
      <c r="G16" s="201">
        <v>401</v>
      </c>
      <c r="H16" s="374"/>
      <c r="J16" s="236"/>
    </row>
    <row r="17" spans="1:10" x14ac:dyDescent="0.25">
      <c r="A17" s="19" t="s">
        <v>229</v>
      </c>
      <c r="B17" s="40">
        <v>45623</v>
      </c>
      <c r="C17" s="40">
        <v>47498</v>
      </c>
      <c r="D17" s="39" t="s">
        <v>129</v>
      </c>
      <c r="E17" s="201">
        <v>343</v>
      </c>
      <c r="F17" s="201">
        <v>24</v>
      </c>
      <c r="G17" s="201">
        <v>350</v>
      </c>
      <c r="H17" s="374"/>
      <c r="J17" s="236"/>
    </row>
    <row r="18" spans="1:10" x14ac:dyDescent="0.25">
      <c r="A18" s="19" t="s">
        <v>251</v>
      </c>
      <c r="B18" s="40">
        <v>45910</v>
      </c>
      <c r="C18" s="40">
        <v>47689</v>
      </c>
      <c r="D18" s="39" t="s">
        <v>129</v>
      </c>
      <c r="E18" s="201">
        <v>403</v>
      </c>
      <c r="F18" s="201">
        <v>36</v>
      </c>
      <c r="G18" s="201">
        <v>399</v>
      </c>
      <c r="H18" s="374"/>
      <c r="J18" s="236"/>
    </row>
    <row r="19" spans="1:10" x14ac:dyDescent="0.25">
      <c r="A19" s="22" t="s">
        <v>230</v>
      </c>
      <c r="B19" s="24"/>
      <c r="C19" s="24"/>
      <c r="D19" s="24"/>
      <c r="E19" s="77">
        <v>4583</v>
      </c>
      <c r="F19" s="77">
        <v>132</v>
      </c>
      <c r="G19" s="313">
        <v>4724</v>
      </c>
      <c r="H19" s="381"/>
      <c r="J19" s="236"/>
    </row>
    <row r="20" spans="1:10" x14ac:dyDescent="0.25">
      <c r="A20" s="25" t="s">
        <v>41</v>
      </c>
      <c r="B20" s="18"/>
      <c r="C20" s="18"/>
      <c r="D20" s="18"/>
      <c r="E20" s="38"/>
      <c r="F20" s="38"/>
      <c r="G20" s="297"/>
      <c r="H20" s="382"/>
    </row>
    <row r="21" spans="1:10" x14ac:dyDescent="0.25">
      <c r="A21" s="19" t="s">
        <v>231</v>
      </c>
      <c r="B21" s="21">
        <v>41456</v>
      </c>
      <c r="C21" s="21">
        <v>46342</v>
      </c>
      <c r="D21" s="20" t="s">
        <v>129</v>
      </c>
      <c r="E21" s="201">
        <v>437</v>
      </c>
      <c r="F21" s="201">
        <v>19</v>
      </c>
      <c r="G21" s="201">
        <v>477</v>
      </c>
      <c r="H21" s="374"/>
      <c r="J21" s="236"/>
    </row>
    <row r="22" spans="1:10" x14ac:dyDescent="0.25">
      <c r="A22" s="19" t="s">
        <v>232</v>
      </c>
      <c r="B22" s="21">
        <v>41609</v>
      </c>
      <c r="C22" s="21">
        <v>44566</v>
      </c>
      <c r="D22" s="20" t="s">
        <v>122</v>
      </c>
      <c r="E22" s="201">
        <v>357</v>
      </c>
      <c r="F22" s="201">
        <v>8</v>
      </c>
      <c r="G22" s="201">
        <v>385</v>
      </c>
      <c r="H22" s="374"/>
      <c r="J22" s="236"/>
    </row>
    <row r="23" spans="1:10" x14ac:dyDescent="0.25">
      <c r="A23" s="19" t="s">
        <v>233</v>
      </c>
      <c r="B23" s="21">
        <v>41699</v>
      </c>
      <c r="C23" s="21">
        <v>44494</v>
      </c>
      <c r="D23" s="20" t="s">
        <v>122</v>
      </c>
      <c r="E23" s="201">
        <v>532</v>
      </c>
      <c r="F23" s="201">
        <v>25</v>
      </c>
      <c r="G23" s="201">
        <v>533</v>
      </c>
      <c r="H23" s="374"/>
      <c r="J23" s="236"/>
    </row>
    <row r="24" spans="1:10" x14ac:dyDescent="0.25">
      <c r="A24" s="19" t="s">
        <v>234</v>
      </c>
      <c r="B24" s="21">
        <v>41883</v>
      </c>
      <c r="C24" s="21">
        <v>44418</v>
      </c>
      <c r="D24" s="20" t="s">
        <v>122</v>
      </c>
      <c r="E24" s="201">
        <v>404</v>
      </c>
      <c r="F24" s="201">
        <v>1</v>
      </c>
      <c r="G24" s="201">
        <v>405</v>
      </c>
      <c r="H24" s="374"/>
      <c r="J24" s="236"/>
    </row>
    <row r="25" spans="1:10" x14ac:dyDescent="0.25">
      <c r="A25" s="19" t="s">
        <v>235</v>
      </c>
      <c r="B25" s="21">
        <v>42522</v>
      </c>
      <c r="C25" s="21">
        <v>45797</v>
      </c>
      <c r="D25" s="20" t="s">
        <v>122</v>
      </c>
      <c r="E25" s="201">
        <v>458</v>
      </c>
      <c r="F25" s="201">
        <v>13</v>
      </c>
      <c r="G25" s="201">
        <v>473</v>
      </c>
      <c r="H25" s="374"/>
      <c r="J25" s="236"/>
    </row>
    <row r="26" spans="1:10" x14ac:dyDescent="0.25">
      <c r="A26" s="19" t="s">
        <v>236</v>
      </c>
      <c r="B26" s="21">
        <v>42795</v>
      </c>
      <c r="C26" s="21">
        <v>46012</v>
      </c>
      <c r="D26" s="20" t="s">
        <v>129</v>
      </c>
      <c r="E26" s="201">
        <v>474</v>
      </c>
      <c r="F26" s="201">
        <v>23</v>
      </c>
      <c r="G26" s="201">
        <v>474</v>
      </c>
      <c r="H26" s="374"/>
      <c r="J26" s="236"/>
    </row>
    <row r="27" spans="1:10" x14ac:dyDescent="0.25">
      <c r="A27" s="19" t="s">
        <v>237</v>
      </c>
      <c r="B27" s="21">
        <v>43070</v>
      </c>
      <c r="C27" s="21">
        <v>44566</v>
      </c>
      <c r="D27" s="20" t="s">
        <v>122</v>
      </c>
      <c r="E27" s="201">
        <v>265</v>
      </c>
      <c r="F27" s="201">
        <v>8</v>
      </c>
      <c r="G27" s="201">
        <v>281</v>
      </c>
      <c r="H27" s="374"/>
      <c r="J27" s="236"/>
    </row>
    <row r="28" spans="1:10" x14ac:dyDescent="0.25">
      <c r="A28" s="19" t="s">
        <v>238</v>
      </c>
      <c r="B28" s="21">
        <v>43221</v>
      </c>
      <c r="C28" s="21">
        <v>46315</v>
      </c>
      <c r="D28" s="20" t="s">
        <v>129</v>
      </c>
      <c r="E28" s="201">
        <v>476</v>
      </c>
      <c r="F28" s="201">
        <v>23</v>
      </c>
      <c r="G28" s="201">
        <v>477</v>
      </c>
      <c r="H28" s="374"/>
      <c r="J28" s="236"/>
    </row>
    <row r="29" spans="1:10" x14ac:dyDescent="0.25">
      <c r="A29" s="19" t="s">
        <v>239</v>
      </c>
      <c r="B29" s="21">
        <v>43525</v>
      </c>
      <c r="C29" s="21">
        <v>45769</v>
      </c>
      <c r="D29" s="20" t="s">
        <v>122</v>
      </c>
      <c r="E29" s="201">
        <v>474</v>
      </c>
      <c r="F29" s="201">
        <v>23</v>
      </c>
      <c r="G29" s="201">
        <v>475</v>
      </c>
      <c r="H29" s="374"/>
      <c r="J29" s="236"/>
    </row>
    <row r="30" spans="1:10" x14ac:dyDescent="0.25">
      <c r="A30" s="19" t="s">
        <v>240</v>
      </c>
      <c r="B30" s="21">
        <v>43647</v>
      </c>
      <c r="C30" s="21">
        <v>45308</v>
      </c>
      <c r="D30" s="20" t="s">
        <v>122</v>
      </c>
      <c r="E30" s="201">
        <v>440</v>
      </c>
      <c r="F30" s="201">
        <v>16</v>
      </c>
      <c r="G30" s="201">
        <v>451</v>
      </c>
      <c r="H30" s="374"/>
      <c r="J30" s="236"/>
    </row>
    <row r="31" spans="1:10" x14ac:dyDescent="0.25">
      <c r="A31" s="19" t="s">
        <v>241</v>
      </c>
      <c r="B31" s="21">
        <v>43922</v>
      </c>
      <c r="C31" s="21">
        <v>45580</v>
      </c>
      <c r="D31" s="20" t="s">
        <v>122</v>
      </c>
      <c r="E31" s="201">
        <v>477</v>
      </c>
      <c r="F31" s="201">
        <v>23</v>
      </c>
      <c r="G31" s="201">
        <v>478</v>
      </c>
      <c r="H31" s="374"/>
      <c r="J31" s="236"/>
    </row>
    <row r="32" spans="1:10" x14ac:dyDescent="0.25">
      <c r="A32" s="19" t="s">
        <v>242</v>
      </c>
      <c r="B32" s="21">
        <v>44449</v>
      </c>
      <c r="C32" s="21">
        <v>46090</v>
      </c>
      <c r="D32" s="20" t="s">
        <v>129</v>
      </c>
      <c r="E32" s="201">
        <v>470</v>
      </c>
      <c r="F32" s="201">
        <v>18</v>
      </c>
      <c r="G32" s="201">
        <v>477</v>
      </c>
      <c r="H32" s="374"/>
      <c r="J32" s="236"/>
    </row>
    <row r="33" spans="1:13" x14ac:dyDescent="0.25">
      <c r="A33" s="19" t="s">
        <v>243</v>
      </c>
      <c r="B33" s="21">
        <v>44708</v>
      </c>
      <c r="C33" s="21">
        <v>11004</v>
      </c>
      <c r="D33" s="20" t="s">
        <v>129</v>
      </c>
      <c r="E33" s="201">
        <v>477</v>
      </c>
      <c r="F33" s="201">
        <v>0</v>
      </c>
      <c r="G33" s="201">
        <v>477</v>
      </c>
      <c r="H33" s="374"/>
      <c r="J33" s="236"/>
    </row>
    <row r="34" spans="1:13" x14ac:dyDescent="0.25">
      <c r="A34" s="19" t="s">
        <v>244</v>
      </c>
      <c r="B34" s="21">
        <v>45012</v>
      </c>
      <c r="C34" s="21">
        <v>47358</v>
      </c>
      <c r="D34" s="20" t="s">
        <v>129</v>
      </c>
      <c r="E34" s="201">
        <v>473</v>
      </c>
      <c r="F34" s="201">
        <v>32</v>
      </c>
      <c r="G34" s="201">
        <v>473</v>
      </c>
      <c r="H34" s="374"/>
      <c r="J34" s="236"/>
    </row>
    <row r="35" spans="1:13" x14ac:dyDescent="0.25">
      <c r="A35" s="19" t="s">
        <v>245</v>
      </c>
      <c r="B35" s="21">
        <v>45317</v>
      </c>
      <c r="C35" s="21">
        <v>46778</v>
      </c>
      <c r="D35" s="20" t="s">
        <v>129</v>
      </c>
      <c r="E35" s="201">
        <v>469</v>
      </c>
      <c r="F35" s="201">
        <v>25</v>
      </c>
      <c r="G35" s="201">
        <v>473</v>
      </c>
      <c r="H35" s="374"/>
      <c r="J35" s="236"/>
    </row>
    <row r="36" spans="1:13" x14ac:dyDescent="0.25">
      <c r="A36" s="19" t="s">
        <v>246</v>
      </c>
      <c r="B36" s="21">
        <v>45498</v>
      </c>
      <c r="C36" s="21">
        <v>47164</v>
      </c>
      <c r="D36" s="20" t="s">
        <v>129</v>
      </c>
      <c r="E36" s="201">
        <v>470</v>
      </c>
      <c r="F36" s="201">
        <v>31</v>
      </c>
      <c r="G36" s="201">
        <v>472</v>
      </c>
      <c r="H36" s="374"/>
      <c r="J36" s="236"/>
    </row>
    <row r="37" spans="1:13" x14ac:dyDescent="0.25">
      <c r="A37" s="19" t="s">
        <v>252</v>
      </c>
      <c r="B37" s="21">
        <v>45903</v>
      </c>
      <c r="C37" s="21">
        <v>47545</v>
      </c>
      <c r="D37" s="20" t="s">
        <v>129</v>
      </c>
      <c r="E37" s="201">
        <v>469</v>
      </c>
      <c r="F37" s="201">
        <v>28</v>
      </c>
      <c r="G37" s="201">
        <v>470</v>
      </c>
      <c r="H37" s="374"/>
      <c r="J37" s="236"/>
    </row>
    <row r="38" spans="1:13" x14ac:dyDescent="0.25">
      <c r="A38" s="22" t="s">
        <v>41</v>
      </c>
      <c r="B38" s="24"/>
      <c r="C38" s="24"/>
      <c r="D38" s="24"/>
      <c r="E38" s="77">
        <v>7622</v>
      </c>
      <c r="F38" s="77">
        <v>316</v>
      </c>
      <c r="G38" s="313">
        <v>7751</v>
      </c>
      <c r="H38" s="381"/>
      <c r="J38" s="236"/>
    </row>
    <row r="39" spans="1:13" x14ac:dyDescent="0.25">
      <c r="A39" s="22" t="s">
        <v>247</v>
      </c>
      <c r="B39" s="24"/>
      <c r="C39" s="24"/>
      <c r="D39" s="24"/>
      <c r="E39" s="77">
        <v>12205</v>
      </c>
      <c r="F39" s="77">
        <v>448</v>
      </c>
      <c r="G39" s="313">
        <v>12475</v>
      </c>
      <c r="H39" s="381"/>
      <c r="J39" s="236"/>
      <c r="K39" s="83"/>
      <c r="L39" s="83"/>
      <c r="M39" s="83"/>
    </row>
    <row r="40" spans="1:13" x14ac:dyDescent="0.25">
      <c r="A40" s="164" t="s">
        <v>249</v>
      </c>
      <c r="B40" s="165"/>
      <c r="C40" s="163"/>
      <c r="D40" s="163"/>
      <c r="E40" s="185">
        <v>19172</v>
      </c>
      <c r="F40" s="185">
        <v>480</v>
      </c>
      <c r="G40" s="315">
        <v>19089</v>
      </c>
      <c r="H40" s="383"/>
      <c r="I40" s="37" t="s">
        <v>0</v>
      </c>
      <c r="J40" s="236"/>
      <c r="K40" s="83"/>
      <c r="L40" s="83"/>
      <c r="M40" s="83"/>
    </row>
    <row r="41" spans="1:13" x14ac:dyDescent="0.25">
      <c r="A41" s="98" t="s">
        <v>48</v>
      </c>
      <c r="B41" s="99"/>
      <c r="C41" s="100"/>
      <c r="D41" s="100"/>
      <c r="E41" s="101">
        <v>48902</v>
      </c>
      <c r="F41" s="101">
        <v>646</v>
      </c>
      <c r="G41" s="316">
        <v>34013</v>
      </c>
      <c r="H41" s="384"/>
      <c r="J41" s="236"/>
    </row>
    <row r="42" spans="1:13" ht="25.5" customHeight="1" x14ac:dyDescent="0.25">
      <c r="A42" s="440" t="s">
        <v>346</v>
      </c>
      <c r="B42" s="441"/>
      <c r="C42" s="441"/>
      <c r="D42" s="441"/>
      <c r="E42" s="441"/>
      <c r="F42" s="441"/>
      <c r="G42" s="441"/>
      <c r="H42" s="375"/>
      <c r="I42" s="143"/>
    </row>
    <row r="43" spans="1:13" ht="24" customHeight="1" x14ac:dyDescent="0.25">
      <c r="A43" s="440" t="s">
        <v>345</v>
      </c>
      <c r="B43" s="441"/>
      <c r="C43" s="441"/>
      <c r="D43" s="441"/>
      <c r="E43" s="441"/>
      <c r="F43" s="441"/>
      <c r="G43" s="441"/>
      <c r="H43" s="375"/>
      <c r="I43" s="143"/>
    </row>
    <row r="44" spans="1:13" x14ac:dyDescent="0.25">
      <c r="E44" s="83"/>
      <c r="F44" s="83"/>
    </row>
    <row r="45" spans="1:13" x14ac:dyDescent="0.25">
      <c r="E45" s="207"/>
      <c r="F45" s="202"/>
      <c r="G45" s="202"/>
      <c r="H45" s="202"/>
    </row>
    <row r="46" spans="1:13" x14ac:dyDescent="0.25">
      <c r="E46" s="202"/>
      <c r="F46" s="202"/>
      <c r="G46" s="202"/>
      <c r="H46" s="202"/>
    </row>
    <row r="51" spans="3:3" x14ac:dyDescent="0.25">
      <c r="C51" s="44"/>
    </row>
  </sheetData>
  <mergeCells count="6">
    <mergeCell ref="A43:G43"/>
    <mergeCell ref="A42:G42"/>
    <mergeCell ref="B1:D1"/>
    <mergeCell ref="E1:G1"/>
    <mergeCell ref="B2:D2"/>
    <mergeCell ref="E2:G2"/>
  </mergeCells>
  <printOptions horizontalCentered="1" verticalCentered="1"/>
  <pageMargins left="0.23622047244094491" right="0.23622047244094491" top="0.74803149606299213" bottom="0.74803149606299213" header="0.31496062992125984" footer="0.31496062992125984"/>
  <pageSetup paperSize="9" scale="7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53EE3-75D7-43D7-BFC4-48B0FCAF0CF7}">
  <sheetPr>
    <pageSetUpPr fitToPage="1"/>
  </sheetPr>
  <dimension ref="A1:AA59"/>
  <sheetViews>
    <sheetView showGridLines="0" view="pageBreakPreview" zoomScale="85" zoomScaleNormal="85" zoomScaleSheetLayoutView="85" workbookViewId="0">
      <pane xSplit="2" ySplit="4" topLeftCell="C5" activePane="bottomRight" state="frozen"/>
      <selection pane="topRight" activeCell="S17" sqref="S17"/>
      <selection pane="bottomLeft" activeCell="S17" sqref="S17"/>
      <selection pane="bottomRight" activeCell="A34" sqref="A34:XFD34"/>
    </sheetView>
  </sheetViews>
  <sheetFormatPr defaultColWidth="9.140625" defaultRowHeight="15" x14ac:dyDescent="0.2"/>
  <cols>
    <col min="1" max="1" width="2.85546875" style="37" customWidth="1"/>
    <col min="2" max="2" width="46.42578125" style="1" customWidth="1"/>
    <col min="3" max="3" width="22.140625" style="61" bestFit="1" customWidth="1"/>
    <col min="4" max="7" width="9.85546875" style="1" bestFit="1" customWidth="1"/>
    <col min="8" max="8" width="9.7109375" style="1" bestFit="1" customWidth="1"/>
    <col min="9" max="10" width="10" style="1" bestFit="1" customWidth="1"/>
    <col min="11" max="11" width="4" style="1" customWidth="1"/>
    <col min="12" max="18" width="9.85546875" style="1" bestFit="1" customWidth="1"/>
    <col min="19" max="19" width="4" style="1" customWidth="1"/>
    <col min="20" max="20" width="9.7109375" style="1" bestFit="1" customWidth="1"/>
    <col min="21" max="21" width="10" style="1" bestFit="1" customWidth="1"/>
    <col min="22" max="22" width="9.7109375" style="1" bestFit="1" customWidth="1"/>
    <col min="23" max="23" width="10" style="1" bestFit="1" customWidth="1"/>
    <col min="24" max="24" width="9.7109375" style="1" bestFit="1" customWidth="1"/>
    <col min="25" max="26" width="10" style="1" bestFit="1" customWidth="1"/>
    <col min="27" max="27" width="9.140625" style="1" customWidth="1"/>
    <col min="28" max="16384" width="9.140625" style="1"/>
  </cols>
  <sheetData>
    <row r="1" spans="1:27" x14ac:dyDescent="0.2">
      <c r="B1" s="90" t="s">
        <v>253</v>
      </c>
    </row>
    <row r="2" spans="1:27" ht="14.25" customHeight="1" x14ac:dyDescent="0.2"/>
    <row r="3" spans="1:27" ht="20.25" customHeight="1" x14ac:dyDescent="0.2">
      <c r="D3" s="442" t="s">
        <v>119</v>
      </c>
      <c r="E3" s="442"/>
      <c r="F3" s="442"/>
      <c r="G3" s="442"/>
      <c r="H3" s="442"/>
      <c r="I3" s="442"/>
      <c r="J3" s="442"/>
      <c r="K3" s="210"/>
      <c r="L3" s="443" t="s">
        <v>117</v>
      </c>
      <c r="M3" s="443"/>
      <c r="N3" s="443"/>
      <c r="O3" s="443"/>
      <c r="P3" s="443"/>
      <c r="Q3" s="443"/>
      <c r="R3" s="443"/>
      <c r="S3" s="210"/>
      <c r="T3" s="444" t="s">
        <v>254</v>
      </c>
      <c r="U3" s="444"/>
      <c r="V3" s="444"/>
      <c r="W3" s="444"/>
      <c r="X3" s="444"/>
      <c r="Y3" s="444"/>
      <c r="Z3" s="444"/>
    </row>
    <row r="4" spans="1:27" s="62" customFormat="1" ht="21.75" customHeight="1" x14ac:dyDescent="0.35">
      <c r="A4" s="37"/>
      <c r="C4" s="63" t="s">
        <v>255</v>
      </c>
      <c r="D4" s="64">
        <v>44834</v>
      </c>
      <c r="E4" s="64">
        <v>45016</v>
      </c>
      <c r="F4" s="64">
        <v>45199</v>
      </c>
      <c r="G4" s="64">
        <v>45382</v>
      </c>
      <c r="H4" s="64">
        <v>45565</v>
      </c>
      <c r="I4" s="64">
        <v>45747</v>
      </c>
      <c r="J4" s="64">
        <v>45930</v>
      </c>
      <c r="L4" s="64">
        <v>44834</v>
      </c>
      <c r="M4" s="64">
        <v>45016</v>
      </c>
      <c r="N4" s="64">
        <v>45199</v>
      </c>
      <c r="O4" s="64">
        <v>45382</v>
      </c>
      <c r="P4" s="64">
        <v>45565</v>
      </c>
      <c r="Q4" s="64">
        <v>45747</v>
      </c>
      <c r="R4" s="64">
        <v>45930</v>
      </c>
      <c r="T4" s="64">
        <v>44834</v>
      </c>
      <c r="U4" s="64">
        <v>45016</v>
      </c>
      <c r="V4" s="64">
        <v>45199</v>
      </c>
      <c r="W4" s="64">
        <v>45382</v>
      </c>
      <c r="X4" s="64">
        <v>45565</v>
      </c>
      <c r="Y4" s="64">
        <v>45747</v>
      </c>
      <c r="Z4" s="64">
        <v>45930</v>
      </c>
    </row>
    <row r="5" spans="1:27" s="62" customFormat="1" ht="15.75" customHeight="1" x14ac:dyDescent="0.35">
      <c r="A5" s="37"/>
      <c r="B5" s="227" t="s">
        <v>18</v>
      </c>
      <c r="C5" s="63"/>
      <c r="D5" s="64"/>
      <c r="E5" s="64"/>
      <c r="F5" s="64"/>
      <c r="G5" s="64"/>
      <c r="H5" s="64"/>
      <c r="I5" s="64"/>
      <c r="J5" s="64"/>
      <c r="L5" s="64"/>
      <c r="M5" s="64"/>
      <c r="N5" s="64"/>
      <c r="O5" s="64"/>
      <c r="P5" s="64"/>
      <c r="Q5" s="64"/>
      <c r="R5" s="64"/>
      <c r="T5" s="64"/>
      <c r="U5" s="64"/>
      <c r="V5" s="64"/>
      <c r="W5" s="64"/>
      <c r="X5" s="64"/>
      <c r="Y5" s="64"/>
      <c r="Z5" s="64"/>
    </row>
    <row r="6" spans="1:27" ht="15.75" customHeight="1" x14ac:dyDescent="0.2">
      <c r="B6" s="223" t="s">
        <v>121</v>
      </c>
      <c r="C6" s="65"/>
      <c r="D6" s="66"/>
      <c r="E6" s="66"/>
      <c r="F6" s="66"/>
      <c r="G6" s="66"/>
      <c r="H6" s="66"/>
      <c r="I6" s="66"/>
      <c r="J6" s="66"/>
      <c r="L6" s="66"/>
      <c r="M6" s="66"/>
      <c r="N6" s="66"/>
      <c r="O6" s="66"/>
      <c r="P6" s="66"/>
      <c r="Q6" s="66"/>
      <c r="R6" s="66"/>
      <c r="T6" s="66"/>
      <c r="U6" s="66"/>
      <c r="V6" s="66"/>
      <c r="W6" s="66"/>
      <c r="X6" s="66"/>
      <c r="Y6" s="66"/>
      <c r="Z6" s="66"/>
    </row>
    <row r="7" spans="1:27" ht="15.75" customHeight="1" x14ac:dyDescent="0.2">
      <c r="B7" s="224" t="s">
        <v>53</v>
      </c>
      <c r="C7" s="84">
        <v>42125</v>
      </c>
      <c r="D7" s="69">
        <v>0.23</v>
      </c>
      <c r="E7" s="69">
        <v>0.23</v>
      </c>
      <c r="F7" s="69">
        <v>0.23</v>
      </c>
      <c r="G7" s="69">
        <v>0.23200530923904061</v>
      </c>
      <c r="H7" s="69">
        <v>0.23157797945625047</v>
      </c>
      <c r="I7" s="69">
        <v>0.23</v>
      </c>
      <c r="J7" s="69">
        <f>'Structured Capital and Sec '!R5</f>
        <v>0.23</v>
      </c>
      <c r="K7" s="401"/>
      <c r="L7" s="181">
        <v>2.12</v>
      </c>
      <c r="M7" s="181">
        <v>2.1495941244684964</v>
      </c>
      <c r="N7" s="181">
        <v>2.17</v>
      </c>
      <c r="O7" s="181">
        <v>2.2067425206414777</v>
      </c>
      <c r="P7" s="181">
        <v>2.239455895666064</v>
      </c>
      <c r="Q7" s="181">
        <v>2.2000000000000002</v>
      </c>
      <c r="R7" s="181">
        <f>'Structured Capital and Sec '!P5</f>
        <v>2.2000000000000002</v>
      </c>
      <c r="S7" s="401"/>
      <c r="T7" s="69">
        <v>1.68</v>
      </c>
      <c r="U7" s="69">
        <v>1.71</v>
      </c>
      <c r="V7" s="69">
        <v>1.79</v>
      </c>
      <c r="W7" s="69">
        <v>1.7868717474330389</v>
      </c>
      <c r="X7" s="69">
        <v>1.9054277270768361</v>
      </c>
      <c r="Y7" s="69">
        <v>1.91</v>
      </c>
      <c r="Z7" s="69">
        <f>'Structured Capital and Sec '!S5</f>
        <v>2.0499999999999998</v>
      </c>
    </row>
    <row r="8" spans="1:27" ht="15.75" customHeight="1" x14ac:dyDescent="0.2">
      <c r="B8" s="224" t="s">
        <v>84</v>
      </c>
      <c r="C8" s="84">
        <v>43221</v>
      </c>
      <c r="D8" s="69">
        <v>0.22</v>
      </c>
      <c r="E8" s="69">
        <v>0.21</v>
      </c>
      <c r="F8" s="69">
        <v>0.2</v>
      </c>
      <c r="G8" s="69">
        <v>0.1937348506783092</v>
      </c>
      <c r="H8" s="69">
        <v>0.18711520655641634</v>
      </c>
      <c r="I8" s="69">
        <v>0.18</v>
      </c>
      <c r="J8" s="69">
        <f>'Structured Capital and Sec '!R6</f>
        <v>0.18</v>
      </c>
      <c r="K8" s="401"/>
      <c r="L8" s="181">
        <v>1.74</v>
      </c>
      <c r="M8" s="181">
        <v>1.7570936091222487</v>
      </c>
      <c r="N8" s="181">
        <v>1.79</v>
      </c>
      <c r="O8" s="181">
        <v>1.8936299426210323</v>
      </c>
      <c r="P8" s="181">
        <v>1.9567770215203328</v>
      </c>
      <c r="Q8" s="181">
        <v>2</v>
      </c>
      <c r="R8" s="181">
        <f>'Structured Capital and Sec '!P6</f>
        <v>2.1</v>
      </c>
      <c r="S8" s="401" t="s">
        <v>0</v>
      </c>
      <c r="T8" s="69">
        <v>0.15</v>
      </c>
      <c r="U8" s="69">
        <v>0.42</v>
      </c>
      <c r="V8" s="69">
        <v>0.42</v>
      </c>
      <c r="W8" s="69">
        <v>0.41723652799505095</v>
      </c>
      <c r="X8" s="69">
        <v>0.67096994885621719</v>
      </c>
      <c r="Y8" s="69">
        <v>0.67</v>
      </c>
      <c r="Z8" s="69">
        <f>'Structured Capital and Sec '!S6</f>
        <v>1.1499999999999999</v>
      </c>
      <c r="AA8" s="1" t="s">
        <v>0</v>
      </c>
    </row>
    <row r="9" spans="1:27" ht="15.75" customHeight="1" x14ac:dyDescent="0.2">
      <c r="B9" s="224" t="s">
        <v>54</v>
      </c>
      <c r="C9" s="84">
        <v>44316</v>
      </c>
      <c r="D9" s="69">
        <v>0.12</v>
      </c>
      <c r="E9" s="69">
        <v>0.1</v>
      </c>
      <c r="F9" s="69">
        <v>0.16356850499859532</v>
      </c>
      <c r="G9" s="69">
        <v>0.15712721810687635</v>
      </c>
      <c r="H9" s="69">
        <v>0.15176203899999999</v>
      </c>
      <c r="I9" s="69">
        <v>0.16</v>
      </c>
      <c r="J9" s="69">
        <f>'Structured Capital and Sec '!R7</f>
        <v>0.16</v>
      </c>
      <c r="K9" s="401"/>
      <c r="L9" s="181">
        <v>1.1000000000000001</v>
      </c>
      <c r="M9" s="181">
        <v>1.0871870397643593</v>
      </c>
      <c r="N9" s="181">
        <v>1.24</v>
      </c>
      <c r="O9" s="181">
        <v>1.3202684062000707</v>
      </c>
      <c r="P9" s="181">
        <v>1.2801810877381961</v>
      </c>
      <c r="Q9" s="181">
        <v>1.3</v>
      </c>
      <c r="R9" s="181">
        <f>'Structured Capital and Sec '!P7</f>
        <v>1.4</v>
      </c>
      <c r="S9" s="401"/>
      <c r="T9" s="397"/>
      <c r="U9" s="397"/>
      <c r="V9" s="397"/>
      <c r="W9" s="397"/>
      <c r="X9" s="69">
        <v>0.03</v>
      </c>
      <c r="Y9" s="69">
        <v>0.11</v>
      </c>
      <c r="Z9" s="69">
        <f>'Structured Capital and Sec '!S7</f>
        <v>0.09</v>
      </c>
      <c r="AA9" s="1" t="s">
        <v>0</v>
      </c>
    </row>
    <row r="10" spans="1:27" ht="15.75" customHeight="1" x14ac:dyDescent="0.2">
      <c r="B10" s="224" t="s">
        <v>11</v>
      </c>
      <c r="C10" s="194">
        <f>'Structured Capital and Sec OLD'!C8</f>
        <v>45627</v>
      </c>
      <c r="D10" s="397"/>
      <c r="E10" s="397"/>
      <c r="F10" s="397"/>
      <c r="G10" s="397"/>
      <c r="H10" s="397"/>
      <c r="I10" s="397"/>
      <c r="J10" s="397"/>
      <c r="K10" s="401"/>
      <c r="L10" s="399"/>
      <c r="M10" s="399"/>
      <c r="N10" s="399"/>
      <c r="O10" s="399"/>
      <c r="P10" s="399"/>
      <c r="Q10" s="399"/>
      <c r="R10" s="181">
        <f>'Structured Capital and Sec '!P8</f>
        <v>1.1000000000000001</v>
      </c>
      <c r="S10" s="401"/>
      <c r="T10" s="397"/>
      <c r="U10" s="397"/>
      <c r="V10" s="397"/>
      <c r="W10" s="397"/>
      <c r="X10" s="397"/>
      <c r="Y10" s="397"/>
      <c r="Z10" s="397"/>
    </row>
    <row r="11" spans="1:27" ht="15.75" customHeight="1" x14ac:dyDescent="0.2">
      <c r="B11" s="223" t="s">
        <v>126</v>
      </c>
      <c r="C11" s="81"/>
      <c r="D11" s="398"/>
      <c r="E11" s="398"/>
      <c r="F11" s="398"/>
      <c r="G11" s="398"/>
      <c r="H11" s="398"/>
      <c r="I11" s="398"/>
      <c r="J11" s="398"/>
      <c r="K11" s="401"/>
      <c r="L11" s="403"/>
      <c r="M11" s="403"/>
      <c r="N11" s="403"/>
      <c r="O11" s="403"/>
      <c r="P11" s="403"/>
      <c r="Q11" s="403"/>
      <c r="R11" s="403"/>
      <c r="S11" s="401"/>
      <c r="T11" s="398"/>
      <c r="U11" s="398"/>
      <c r="V11" s="398"/>
      <c r="W11" s="398"/>
      <c r="X11" s="398"/>
      <c r="Y11" s="398"/>
      <c r="Z11" s="398"/>
    </row>
    <row r="12" spans="1:27" ht="15.75" customHeight="1" x14ac:dyDescent="0.2">
      <c r="B12" s="224" t="s">
        <v>127</v>
      </c>
      <c r="C12" s="84">
        <v>43595</v>
      </c>
      <c r="D12" s="69">
        <v>0.24</v>
      </c>
      <c r="E12" s="69">
        <v>0.25</v>
      </c>
      <c r="F12" s="69">
        <v>0.27</v>
      </c>
      <c r="G12" s="69">
        <v>0.28638456116384514</v>
      </c>
      <c r="H12" s="69">
        <v>0.27110432375198101</v>
      </c>
      <c r="I12" s="69">
        <v>0.25</v>
      </c>
      <c r="J12" s="69">
        <f>'Structured Capital and Sec '!R12</f>
        <v>0.24</v>
      </c>
      <c r="K12" s="401"/>
      <c r="L12" s="181">
        <v>1.3</v>
      </c>
      <c r="M12" s="181">
        <v>1.42</v>
      </c>
      <c r="N12" s="181">
        <v>1.47</v>
      </c>
      <c r="O12" s="181">
        <v>1.609640866105001</v>
      </c>
      <c r="P12" s="181">
        <v>1.6767894997926265</v>
      </c>
      <c r="Q12" s="181">
        <v>1.7</v>
      </c>
      <c r="R12" s="181">
        <f>'Structured Capital and Sec '!P12</f>
        <v>1.8</v>
      </c>
      <c r="S12" s="401"/>
      <c r="T12" s="397"/>
      <c r="U12" s="397"/>
      <c r="V12" s="69">
        <v>7.0000000000000007E-2</v>
      </c>
      <c r="W12" s="69">
        <v>0.34186318042951291</v>
      </c>
      <c r="X12" s="69">
        <v>0.49544460663072809</v>
      </c>
      <c r="Y12" s="69">
        <v>0.47</v>
      </c>
      <c r="Z12" s="69">
        <f>'Structured Capital and Sec '!S12</f>
        <v>0.75</v>
      </c>
    </row>
    <row r="13" spans="1:27" ht="15.75" customHeight="1" x14ac:dyDescent="0.2">
      <c r="B13" s="224" t="s">
        <v>128</v>
      </c>
      <c r="C13" s="194">
        <f>'Structured Capital and Sec OLD'!C13</f>
        <v>45108</v>
      </c>
      <c r="D13" s="397"/>
      <c r="E13" s="397"/>
      <c r="F13" s="397"/>
      <c r="G13" s="397"/>
      <c r="H13" s="397"/>
      <c r="I13" s="69">
        <v>0.25</v>
      </c>
      <c r="J13" s="69">
        <f>'Structured Capital and Sec '!R13</f>
        <v>0.21</v>
      </c>
      <c r="K13" s="401"/>
      <c r="L13" s="399"/>
      <c r="M13" s="399"/>
      <c r="N13" s="399"/>
      <c r="O13" s="399"/>
      <c r="P13" s="399"/>
      <c r="Q13" s="181">
        <v>1.1000000000000001</v>
      </c>
      <c r="R13" s="181">
        <f>'Structured Capital and Sec '!P13</f>
        <v>1.2</v>
      </c>
      <c r="S13" s="401"/>
      <c r="T13" s="397"/>
      <c r="U13" s="397"/>
      <c r="V13" s="397"/>
      <c r="W13" s="397"/>
      <c r="X13" s="397"/>
      <c r="Y13" s="399"/>
      <c r="Z13" s="399"/>
    </row>
    <row r="14" spans="1:27" ht="15.75" customHeight="1" x14ac:dyDescent="0.2">
      <c r="B14" s="223" t="s">
        <v>135</v>
      </c>
      <c r="C14" s="82"/>
      <c r="D14" s="398"/>
      <c r="E14" s="398"/>
      <c r="F14" s="398"/>
      <c r="G14" s="398"/>
      <c r="H14" s="398"/>
      <c r="I14" s="398"/>
      <c r="J14" s="398"/>
      <c r="K14" s="401"/>
      <c r="L14" s="403"/>
      <c r="M14" s="403"/>
      <c r="N14" s="403"/>
      <c r="O14" s="403"/>
      <c r="P14" s="403"/>
      <c r="Q14" s="403"/>
      <c r="R14" s="403"/>
      <c r="S14" s="401"/>
      <c r="T14" s="398"/>
      <c r="U14" s="398"/>
      <c r="V14" s="398"/>
      <c r="W14" s="398"/>
      <c r="X14" s="398"/>
      <c r="Y14" s="398"/>
      <c r="Z14" s="398"/>
    </row>
    <row r="15" spans="1:27" ht="15.75" customHeight="1" x14ac:dyDescent="0.2">
      <c r="B15" s="224" t="s">
        <v>136</v>
      </c>
      <c r="C15" s="84">
        <v>41821</v>
      </c>
      <c r="D15" s="69">
        <v>0.2</v>
      </c>
      <c r="E15" s="69">
        <v>0.19</v>
      </c>
      <c r="F15" s="69">
        <v>0.18</v>
      </c>
      <c r="G15" s="69">
        <v>0.17654879173481142</v>
      </c>
      <c r="H15" s="69">
        <v>0.17372658980449107</v>
      </c>
      <c r="I15" s="69">
        <v>0.18</v>
      </c>
      <c r="J15" s="69">
        <f>'Structured Capital and Sec '!R21</f>
        <v>0.17</v>
      </c>
      <c r="K15" s="401"/>
      <c r="L15" s="181">
        <v>2.02</v>
      </c>
      <c r="M15" s="181">
        <v>2.053085181734327</v>
      </c>
      <c r="N15" s="181">
        <v>2.0499999999999998</v>
      </c>
      <c r="O15" s="181">
        <v>2.063524541418619</v>
      </c>
      <c r="P15" s="181">
        <v>2.1163535002671749</v>
      </c>
      <c r="Q15" s="181">
        <v>2.2000000000000002</v>
      </c>
      <c r="R15" s="181">
        <f>'Structured Capital and Sec '!P21</f>
        <v>2.2000000000000002</v>
      </c>
      <c r="S15" s="401"/>
      <c r="T15" s="69">
        <v>0.98</v>
      </c>
      <c r="U15" s="69">
        <v>1.03</v>
      </c>
      <c r="V15" s="69">
        <v>1.03</v>
      </c>
      <c r="W15" s="69">
        <v>0.97670209645220363</v>
      </c>
      <c r="X15" s="69">
        <v>0.9896118649514597</v>
      </c>
      <c r="Y15" s="69">
        <v>1.02</v>
      </c>
      <c r="Z15" s="69">
        <f>'Structured Capital and Sec '!S21</f>
        <v>1.02</v>
      </c>
    </row>
    <row r="16" spans="1:27" ht="15.75" customHeight="1" x14ac:dyDescent="0.2">
      <c r="B16" s="224" t="s">
        <v>137</v>
      </c>
      <c r="C16" s="84">
        <v>43881</v>
      </c>
      <c r="D16" s="69">
        <v>0.35</v>
      </c>
      <c r="E16" s="69">
        <v>0.28999999999999998</v>
      </c>
      <c r="F16" s="69">
        <v>0.24</v>
      </c>
      <c r="G16" s="69">
        <v>0.19723232445738903</v>
      </c>
      <c r="H16" s="69">
        <v>0.16390794309895051</v>
      </c>
      <c r="I16" s="69">
        <v>0.13</v>
      </c>
      <c r="J16" s="69">
        <f>'Structured Capital and Sec '!R22</f>
        <v>0.13</v>
      </c>
      <c r="K16" s="401"/>
      <c r="L16" s="181">
        <v>1.44</v>
      </c>
      <c r="M16" s="181">
        <v>1.4067357512953367</v>
      </c>
      <c r="N16" s="181">
        <v>1.4</v>
      </c>
      <c r="O16" s="181">
        <v>1.4416999124881402</v>
      </c>
      <c r="P16" s="181">
        <v>1.3129481870428643</v>
      </c>
      <c r="Q16" s="181">
        <v>1.3</v>
      </c>
      <c r="R16" s="181">
        <f>'Structured Capital and Sec '!P22</f>
        <v>1.3</v>
      </c>
      <c r="S16" s="401"/>
      <c r="T16" s="397"/>
      <c r="U16" s="397"/>
      <c r="V16" s="397"/>
      <c r="W16" s="397"/>
      <c r="X16" s="397"/>
      <c r="Y16" s="69">
        <v>0.01</v>
      </c>
      <c r="Z16" s="69">
        <f>'Structured Capital and Sec '!S22</f>
        <v>0.1</v>
      </c>
    </row>
    <row r="17" spans="2:27" ht="15.75" customHeight="1" x14ac:dyDescent="0.2">
      <c r="B17" s="228" t="s">
        <v>22</v>
      </c>
      <c r="C17" s="194"/>
      <c r="D17" s="67"/>
      <c r="E17" s="68"/>
      <c r="F17" s="68"/>
      <c r="G17" s="69"/>
      <c r="H17" s="69"/>
      <c r="I17" s="69"/>
      <c r="J17" s="69"/>
      <c r="K17" s="401"/>
      <c r="L17" s="181"/>
      <c r="M17" s="182"/>
      <c r="N17" s="182"/>
      <c r="O17" s="181"/>
      <c r="P17" s="183"/>
      <c r="Q17" s="183"/>
      <c r="R17" s="183"/>
      <c r="S17" s="401"/>
      <c r="T17" s="183"/>
      <c r="U17" s="183"/>
      <c r="V17" s="183"/>
      <c r="W17" s="183"/>
      <c r="X17" s="183"/>
      <c r="Y17" s="183"/>
      <c r="Z17" s="183"/>
    </row>
    <row r="18" spans="2:27" ht="15.75" customHeight="1" x14ac:dyDescent="0.2">
      <c r="B18" s="223" t="s">
        <v>140</v>
      </c>
      <c r="C18" s="82"/>
      <c r="D18" s="398"/>
      <c r="E18" s="398"/>
      <c r="F18" s="398"/>
      <c r="G18" s="398"/>
      <c r="H18" s="398"/>
      <c r="I18" s="398"/>
      <c r="J18" s="398"/>
      <c r="K18" s="401"/>
      <c r="L18" s="403"/>
      <c r="M18" s="403"/>
      <c r="N18" s="403"/>
      <c r="O18" s="403"/>
      <c r="P18" s="403"/>
      <c r="Q18" s="403"/>
      <c r="R18" s="403"/>
      <c r="S18" s="401"/>
      <c r="T18" s="398"/>
      <c r="U18" s="398"/>
      <c r="V18" s="398"/>
      <c r="W18" s="398"/>
      <c r="X18" s="398"/>
      <c r="Y18" s="398"/>
      <c r="Z18" s="398"/>
    </row>
    <row r="19" spans="2:27" ht="15.75" customHeight="1" x14ac:dyDescent="0.2">
      <c r="B19" s="224" t="s">
        <v>256</v>
      </c>
      <c r="C19" s="84">
        <v>42429</v>
      </c>
      <c r="D19" s="69">
        <v>0.51</v>
      </c>
      <c r="E19" s="69">
        <v>0.5</v>
      </c>
      <c r="F19" s="69">
        <v>0.48</v>
      </c>
      <c r="G19" s="69">
        <v>0.48</v>
      </c>
      <c r="H19" s="69">
        <v>0.47</v>
      </c>
      <c r="I19" s="69">
        <v>0.46</v>
      </c>
      <c r="J19" s="69">
        <f>'Structured Capital and Sec '!R28</f>
        <v>0.46</v>
      </c>
      <c r="K19" s="401"/>
      <c r="L19" s="181">
        <v>2.77</v>
      </c>
      <c r="M19" s="181">
        <v>2.9</v>
      </c>
      <c r="N19" s="181">
        <v>2.9681577466469937</v>
      </c>
      <c r="O19" s="181">
        <v>3.103779448329</v>
      </c>
      <c r="P19" s="181" t="s">
        <v>257</v>
      </c>
      <c r="Q19" s="181">
        <v>3</v>
      </c>
      <c r="R19" s="181">
        <f>'Structured Capital and Sec '!P28</f>
        <v>3</v>
      </c>
      <c r="S19" s="401"/>
      <c r="T19" s="69">
        <v>1.36</v>
      </c>
      <c r="U19" s="69">
        <v>1.36</v>
      </c>
      <c r="V19" s="69">
        <v>1.55</v>
      </c>
      <c r="W19" s="69">
        <v>2.0000000000000004</v>
      </c>
      <c r="X19" s="69">
        <v>2</v>
      </c>
      <c r="Y19" s="69">
        <v>2</v>
      </c>
      <c r="Z19" s="69">
        <f>'Structured Capital and Sec '!S28</f>
        <v>2</v>
      </c>
    </row>
    <row r="20" spans="2:27" ht="15.75" customHeight="1" x14ac:dyDescent="0.2">
      <c r="B20" s="224" t="s">
        <v>258</v>
      </c>
      <c r="C20" s="84">
        <v>43410</v>
      </c>
      <c r="D20" s="69">
        <v>0.76</v>
      </c>
      <c r="E20" s="69">
        <v>0.57999999999999996</v>
      </c>
      <c r="F20" s="69">
        <v>0.47</v>
      </c>
      <c r="G20" s="69">
        <v>0.44</v>
      </c>
      <c r="H20" s="69">
        <v>0.37</v>
      </c>
      <c r="I20" s="69">
        <v>0.34</v>
      </c>
      <c r="J20" s="69">
        <f>'Structured Capital and Sec '!R29</f>
        <v>0.31</v>
      </c>
      <c r="K20" s="401"/>
      <c r="L20" s="181">
        <v>2.2599999999999998</v>
      </c>
      <c r="M20" s="181">
        <v>2.3201877934272299</v>
      </c>
      <c r="N20" s="181">
        <v>2.3517582539270001</v>
      </c>
      <c r="O20" s="181">
        <v>2.60014979891</v>
      </c>
      <c r="P20" s="181" t="s">
        <v>259</v>
      </c>
      <c r="Q20" s="181">
        <v>2.7</v>
      </c>
      <c r="R20" s="181">
        <f>'Structured Capital and Sec '!P29</f>
        <v>2.7</v>
      </c>
      <c r="S20" s="401"/>
      <c r="T20" s="69">
        <v>0.27</v>
      </c>
      <c r="U20" s="69">
        <v>0.28000000000000003</v>
      </c>
      <c r="V20" s="69">
        <v>0.29465226662468075</v>
      </c>
      <c r="W20" s="69">
        <v>0.30044577525309774</v>
      </c>
      <c r="X20" s="69">
        <v>0.66</v>
      </c>
      <c r="Y20" s="69">
        <v>0.76</v>
      </c>
      <c r="Z20" s="69">
        <f>'Structured Capital and Sec '!S29</f>
        <v>1.1299999999999999</v>
      </c>
    </row>
    <row r="21" spans="2:27" ht="15.75" customHeight="1" x14ac:dyDescent="0.2">
      <c r="B21" s="224" t="s">
        <v>260</v>
      </c>
      <c r="C21" s="84">
        <v>44274</v>
      </c>
      <c r="D21" s="69">
        <v>0.63</v>
      </c>
      <c r="E21" s="69">
        <v>0.73</v>
      </c>
      <c r="F21" s="69">
        <v>0.53</v>
      </c>
      <c r="G21" s="69">
        <v>0.35</v>
      </c>
      <c r="H21" s="69">
        <v>0.25</v>
      </c>
      <c r="I21" s="69">
        <v>0.22</v>
      </c>
      <c r="J21" s="69">
        <f>'Structured Capital and Sec '!R30</f>
        <v>0.21</v>
      </c>
      <c r="K21" s="401"/>
      <c r="L21" s="181">
        <v>1.58</v>
      </c>
      <c r="M21" s="181">
        <v>1.5715017939518197</v>
      </c>
      <c r="N21" s="181">
        <v>1.7201540054240001</v>
      </c>
      <c r="O21" s="181">
        <v>1.5157336263429999</v>
      </c>
      <c r="P21" s="181" t="s">
        <v>261</v>
      </c>
      <c r="Q21" s="181">
        <v>1.5</v>
      </c>
      <c r="R21" s="181">
        <f>'Structured Capital and Sec '!P30</f>
        <v>1.6</v>
      </c>
      <c r="S21" s="401"/>
      <c r="T21" s="69">
        <v>7.0000000000000007E-2</v>
      </c>
      <c r="U21" s="69">
        <v>0.05</v>
      </c>
      <c r="V21" s="69">
        <v>4.3723174239735846E-2</v>
      </c>
      <c r="W21" s="69">
        <v>3.3046346301212601E-2</v>
      </c>
      <c r="X21" s="69">
        <v>0.03</v>
      </c>
      <c r="Y21" s="69">
        <v>0.03</v>
      </c>
      <c r="Z21" s="69">
        <f>'Structured Capital and Sec '!S30</f>
        <v>0.03</v>
      </c>
    </row>
    <row r="22" spans="2:27" ht="15.75" customHeight="1" x14ac:dyDescent="0.2">
      <c r="B22" s="224" t="s">
        <v>262</v>
      </c>
      <c r="C22" s="84">
        <v>45016</v>
      </c>
      <c r="D22" s="397"/>
      <c r="E22" s="397"/>
      <c r="F22" s="397"/>
      <c r="G22" s="397"/>
      <c r="H22" s="397"/>
      <c r="I22" s="397"/>
      <c r="J22" s="397"/>
      <c r="K22" s="401"/>
      <c r="L22" s="399"/>
      <c r="M22" s="399"/>
      <c r="N22" s="399"/>
      <c r="O22" s="399"/>
      <c r="P22" s="399"/>
      <c r="Q22" s="181">
        <v>2.9</v>
      </c>
      <c r="R22" s="181">
        <f>'Structured Capital and Sec '!P31</f>
        <v>1.8</v>
      </c>
      <c r="S22" s="401"/>
      <c r="T22" s="397"/>
      <c r="U22" s="397"/>
      <c r="V22" s="397"/>
      <c r="W22" s="397"/>
      <c r="X22" s="397"/>
      <c r="Y22" s="397"/>
      <c r="Z22" s="397"/>
    </row>
    <row r="23" spans="2:27" ht="15.75" customHeight="1" x14ac:dyDescent="0.2">
      <c r="B23" s="224" t="s">
        <v>263</v>
      </c>
      <c r="C23" s="84">
        <v>45016</v>
      </c>
      <c r="D23" s="397"/>
      <c r="E23" s="397"/>
      <c r="F23" s="397"/>
      <c r="G23" s="397"/>
      <c r="H23" s="397"/>
      <c r="I23" s="397"/>
      <c r="J23" s="397"/>
      <c r="K23" s="401"/>
      <c r="L23" s="399"/>
      <c r="M23" s="399"/>
      <c r="N23" s="399"/>
      <c r="O23" s="399"/>
      <c r="P23" s="399"/>
      <c r="Q23" s="181">
        <v>3.4</v>
      </c>
      <c r="R23" s="181">
        <f>'Structured Capital and Sec '!P32</f>
        <v>1.7</v>
      </c>
      <c r="S23" s="401"/>
      <c r="T23" s="397"/>
      <c r="U23" s="397"/>
      <c r="V23" s="397"/>
      <c r="W23" s="397"/>
      <c r="X23" s="397"/>
      <c r="Y23" s="397"/>
      <c r="Z23" s="397"/>
    </row>
    <row r="24" spans="2:27" ht="15.75" customHeight="1" x14ac:dyDescent="0.2">
      <c r="B24" s="223" t="s">
        <v>145</v>
      </c>
      <c r="C24" s="82"/>
      <c r="D24" s="398"/>
      <c r="E24" s="398"/>
      <c r="F24" s="398"/>
      <c r="G24" s="398"/>
      <c r="H24" s="398"/>
      <c r="I24" s="398"/>
      <c r="J24" s="398"/>
      <c r="K24" s="401"/>
      <c r="L24" s="403"/>
      <c r="M24" s="403"/>
      <c r="N24" s="403"/>
      <c r="O24" s="403"/>
      <c r="P24" s="403"/>
      <c r="Q24" s="403"/>
      <c r="R24" s="403"/>
      <c r="S24" s="401"/>
      <c r="T24" s="398"/>
      <c r="U24" s="398"/>
      <c r="V24" s="398"/>
      <c r="W24" s="398"/>
      <c r="X24" s="398"/>
      <c r="Y24" s="398"/>
      <c r="Z24" s="398"/>
    </row>
    <row r="25" spans="2:27" ht="15.75" customHeight="1" x14ac:dyDescent="0.2">
      <c r="B25" s="222" t="s">
        <v>62</v>
      </c>
      <c r="C25" s="84">
        <v>44621</v>
      </c>
      <c r="D25" s="397"/>
      <c r="E25" s="69" t="s">
        <v>143</v>
      </c>
      <c r="F25" s="69" t="s">
        <v>143</v>
      </c>
      <c r="G25" s="69">
        <v>0.79</v>
      </c>
      <c r="H25" s="69">
        <v>0.67</v>
      </c>
      <c r="I25" s="69">
        <v>0.6</v>
      </c>
      <c r="J25" s="69">
        <f>'Structured Capital and Sec '!R36</f>
        <v>0.55000000000000004</v>
      </c>
      <c r="K25" s="401"/>
      <c r="L25" s="181">
        <v>1.5</v>
      </c>
      <c r="M25" s="181">
        <v>1.6340018142995858</v>
      </c>
      <c r="N25" s="181">
        <v>1.996896967948051</v>
      </c>
      <c r="O25" s="181">
        <v>2.1346817052211593</v>
      </c>
      <c r="P25" s="181" t="s">
        <v>264</v>
      </c>
      <c r="Q25" s="181">
        <v>2.2999999999999998</v>
      </c>
      <c r="R25" s="181">
        <f>'Structured Capital and Sec '!P36</f>
        <v>1.8</v>
      </c>
      <c r="S25" s="401"/>
      <c r="T25" s="69">
        <v>0.01</v>
      </c>
      <c r="U25" s="400">
        <v>0</v>
      </c>
      <c r="V25" s="400">
        <v>0</v>
      </c>
      <c r="W25" s="69">
        <v>3.5975498759730475E-2</v>
      </c>
      <c r="X25" s="69">
        <v>0.28000000000000003</v>
      </c>
      <c r="Y25" s="69">
        <v>0.31</v>
      </c>
      <c r="Z25" s="69">
        <f>'Structured Capital and Sec '!S36</f>
        <v>0.25</v>
      </c>
      <c r="AA25" s="1" t="s">
        <v>0</v>
      </c>
    </row>
    <row r="26" spans="2:27" ht="15.75" customHeight="1" x14ac:dyDescent="0.2">
      <c r="B26" s="228" t="s">
        <v>36</v>
      </c>
      <c r="C26" s="1"/>
      <c r="D26" s="401"/>
      <c r="E26" s="401"/>
      <c r="F26" s="401"/>
      <c r="G26" s="401"/>
      <c r="H26" s="401"/>
      <c r="I26" s="401"/>
      <c r="J26" s="401"/>
      <c r="K26" s="401"/>
      <c r="L26" s="401"/>
      <c r="M26" s="401"/>
      <c r="N26" s="401"/>
      <c r="O26" s="401"/>
      <c r="P26" s="401"/>
      <c r="Q26" s="401"/>
      <c r="R26" s="401"/>
      <c r="S26" s="401"/>
      <c r="T26" s="401"/>
      <c r="U26" s="401"/>
      <c r="V26" s="401"/>
      <c r="W26" s="401"/>
      <c r="X26" s="401"/>
      <c r="Y26" s="401"/>
      <c r="Z26" s="401"/>
    </row>
    <row r="27" spans="2:27" ht="15.75" customHeight="1" x14ac:dyDescent="0.2">
      <c r="B27" s="223" t="s">
        <v>265</v>
      </c>
      <c r="C27" s="1"/>
      <c r="D27" s="401"/>
      <c r="E27" s="401"/>
      <c r="F27" s="401"/>
      <c r="G27" s="401"/>
      <c r="H27" s="401"/>
      <c r="I27" s="401"/>
      <c r="J27" s="401"/>
      <c r="K27" s="401"/>
      <c r="L27" s="401"/>
      <c r="M27" s="401"/>
      <c r="N27" s="401"/>
      <c r="O27" s="401"/>
      <c r="P27" s="401"/>
      <c r="Q27" s="401"/>
      <c r="R27" s="401"/>
      <c r="S27" s="401"/>
      <c r="T27" s="401"/>
      <c r="U27" s="401"/>
      <c r="V27" s="401"/>
      <c r="W27" s="401"/>
      <c r="X27" s="401"/>
      <c r="Y27" s="401"/>
      <c r="Z27" s="401"/>
    </row>
    <row r="28" spans="2:27" ht="15.75" customHeight="1" x14ac:dyDescent="0.2">
      <c r="B28" s="224" t="s">
        <v>266</v>
      </c>
      <c r="C28" s="84">
        <v>43678</v>
      </c>
      <c r="D28" s="69">
        <v>3.9E-2</v>
      </c>
      <c r="E28" s="69">
        <v>3.7999999999999999E-2</v>
      </c>
      <c r="F28" s="69">
        <v>3.9E-2</v>
      </c>
      <c r="G28" s="69">
        <v>3.9E-2</v>
      </c>
      <c r="H28" s="69">
        <v>3.9E-2</v>
      </c>
      <c r="I28" s="69">
        <v>0.04</v>
      </c>
      <c r="J28" s="69">
        <f>'Real Assets'!R6</f>
        <v>0.04</v>
      </c>
      <c r="K28" s="401"/>
      <c r="L28" s="181">
        <v>1.1000000000000001</v>
      </c>
      <c r="M28" s="181">
        <v>1.1000000000000001</v>
      </c>
      <c r="N28" s="181">
        <v>1.1000000000000001</v>
      </c>
      <c r="O28" s="181">
        <v>1.1000000000000001</v>
      </c>
      <c r="P28" s="181">
        <v>1.1000000000000001</v>
      </c>
      <c r="Q28" s="181">
        <v>1.1000000000000001</v>
      </c>
      <c r="R28" s="181">
        <f>'Real Assets'!P6</f>
        <v>1.1000000000000001</v>
      </c>
      <c r="S28" s="401"/>
      <c r="T28" s="69">
        <v>0.08</v>
      </c>
      <c r="U28" s="69">
        <v>0.12</v>
      </c>
      <c r="V28" s="69">
        <v>0.16</v>
      </c>
      <c r="W28" s="69">
        <v>0.19</v>
      </c>
      <c r="X28" s="69">
        <v>0.22</v>
      </c>
      <c r="Y28" s="69">
        <v>0.38</v>
      </c>
      <c r="Z28" s="69">
        <f>'Real Assets'!S6</f>
        <v>0.54</v>
      </c>
    </row>
    <row r="29" spans="2:27" ht="15.75" customHeight="1" x14ac:dyDescent="0.2">
      <c r="B29" s="224" t="s">
        <v>90</v>
      </c>
      <c r="C29" s="84">
        <v>44593</v>
      </c>
      <c r="D29" s="69">
        <v>7.0000000000000007E-2</v>
      </c>
      <c r="E29" s="69">
        <v>0.06</v>
      </c>
      <c r="F29" s="69">
        <v>0.06</v>
      </c>
      <c r="G29" s="69">
        <v>0.06</v>
      </c>
      <c r="H29" s="69">
        <v>0.06</v>
      </c>
      <c r="I29" s="69">
        <v>0.06</v>
      </c>
      <c r="J29" s="69">
        <f>'Real Assets'!R7</f>
        <v>0.06</v>
      </c>
      <c r="K29" s="401"/>
      <c r="L29" s="181">
        <v>1</v>
      </c>
      <c r="M29" s="181">
        <v>1</v>
      </c>
      <c r="N29" s="181">
        <v>1</v>
      </c>
      <c r="O29" s="181">
        <v>1.1000000000000001</v>
      </c>
      <c r="P29" s="181">
        <v>1.1000000000000001</v>
      </c>
      <c r="Q29" s="181">
        <v>1.2</v>
      </c>
      <c r="R29" s="181">
        <f>'Real Assets'!P7</f>
        <v>1.1000000000000001</v>
      </c>
      <c r="S29" s="401"/>
      <c r="T29" s="397"/>
      <c r="U29" s="69">
        <v>0.02</v>
      </c>
      <c r="V29" s="69">
        <v>0.04</v>
      </c>
      <c r="W29" s="69">
        <v>7.0000000000000007E-2</v>
      </c>
      <c r="X29" s="69">
        <v>0.09</v>
      </c>
      <c r="Y29" s="69">
        <v>0.11</v>
      </c>
      <c r="Z29" s="69">
        <f>'Real Assets'!S7</f>
        <v>0.13</v>
      </c>
    </row>
    <row r="30" spans="2:27" ht="15.75" customHeight="1" x14ac:dyDescent="0.2">
      <c r="B30" s="224" t="s">
        <v>169</v>
      </c>
      <c r="C30" s="84">
        <v>42036</v>
      </c>
      <c r="D30" s="69">
        <v>7.0000000000000007E-2</v>
      </c>
      <c r="E30" s="69">
        <v>7.0000000000000007E-2</v>
      </c>
      <c r="F30" s="69">
        <v>0.06</v>
      </c>
      <c r="G30" s="69">
        <v>0.05</v>
      </c>
      <c r="H30" s="69">
        <v>0.05</v>
      </c>
      <c r="I30" s="69">
        <v>0.04</v>
      </c>
      <c r="J30" s="69">
        <f>'Real Assets'!R8</f>
        <v>0.04</v>
      </c>
      <c r="K30" s="401"/>
      <c r="L30" s="181">
        <v>1.38</v>
      </c>
      <c r="M30" s="181">
        <v>1.3033898169033304</v>
      </c>
      <c r="N30" s="181">
        <v>1.2042618098054012</v>
      </c>
      <c r="O30" s="181">
        <v>1.3</v>
      </c>
      <c r="P30" s="181">
        <v>1.3</v>
      </c>
      <c r="Q30" s="181">
        <v>1.1000000000000001</v>
      </c>
      <c r="R30" s="181">
        <f>'Real Assets'!P8</f>
        <v>1.1000000000000001</v>
      </c>
      <c r="S30" s="401"/>
      <c r="T30" s="69">
        <v>0.9</v>
      </c>
      <c r="U30" s="69">
        <v>0.82</v>
      </c>
      <c r="V30" s="69">
        <v>0.96956887591507734</v>
      </c>
      <c r="W30" s="69">
        <v>0.97</v>
      </c>
      <c r="X30" s="69">
        <v>0.98</v>
      </c>
      <c r="Y30" s="69">
        <v>0.98</v>
      </c>
      <c r="Z30" s="69">
        <f>'Real Assets'!S8</f>
        <v>0.98</v>
      </c>
    </row>
    <row r="31" spans="2:27" ht="15.75" customHeight="1" x14ac:dyDescent="0.2">
      <c r="B31" s="224" t="s">
        <v>180</v>
      </c>
      <c r="C31" s="84">
        <v>43709</v>
      </c>
      <c r="D31" s="69">
        <v>0.11</v>
      </c>
      <c r="E31" s="69">
        <v>0.11</v>
      </c>
      <c r="F31" s="69">
        <v>0.1</v>
      </c>
      <c r="G31" s="69">
        <v>0.09</v>
      </c>
      <c r="H31" s="69">
        <v>0.08</v>
      </c>
      <c r="I31" s="69">
        <v>7.0000000000000007E-2</v>
      </c>
      <c r="J31" s="69">
        <f>'Real Assets'!R9</f>
        <v>7.0000000000000007E-2</v>
      </c>
      <c r="K31" s="401"/>
      <c r="L31" s="181">
        <v>1.18</v>
      </c>
      <c r="M31" s="181">
        <v>1.1774349083895854</v>
      </c>
      <c r="N31" s="181">
        <v>1.1968556846297576</v>
      </c>
      <c r="O31" s="181" t="s">
        <v>184</v>
      </c>
      <c r="P31" s="181">
        <v>1.2</v>
      </c>
      <c r="Q31" s="181">
        <v>1.2</v>
      </c>
      <c r="R31" s="181">
        <f>'Real Assets'!P9</f>
        <v>1.3</v>
      </c>
      <c r="S31" s="401"/>
      <c r="T31" s="69">
        <v>0.43</v>
      </c>
      <c r="U31" s="69">
        <v>0.16</v>
      </c>
      <c r="V31" s="69">
        <v>0.24899632638263927</v>
      </c>
      <c r="W31" s="69">
        <v>0.28000000000000003</v>
      </c>
      <c r="X31" s="69">
        <v>0.4051349067860972</v>
      </c>
      <c r="Y31" s="69">
        <v>0.5</v>
      </c>
      <c r="Z31" s="69">
        <f>'Real Assets'!S9</f>
        <v>0.64</v>
      </c>
    </row>
    <row r="32" spans="2:27" ht="15.75" customHeight="1" x14ac:dyDescent="0.2">
      <c r="B32" s="224" t="s">
        <v>181</v>
      </c>
      <c r="C32" s="84">
        <v>44256</v>
      </c>
      <c r="D32" s="69">
        <v>0.15</v>
      </c>
      <c r="E32" s="69">
        <v>0.14000000000000001</v>
      </c>
      <c r="F32" s="69">
        <v>0.1</v>
      </c>
      <c r="G32" s="69">
        <v>0.11</v>
      </c>
      <c r="H32" s="69">
        <v>0.1</v>
      </c>
      <c r="I32" s="69">
        <v>0.1</v>
      </c>
      <c r="J32" s="69">
        <f>'Real Assets'!R10</f>
        <v>0.1</v>
      </c>
      <c r="K32" s="401"/>
      <c r="L32" s="181">
        <v>1.06</v>
      </c>
      <c r="M32" s="181">
        <v>1.0614334470989761</v>
      </c>
      <c r="N32" s="181">
        <v>1.1455491678500969</v>
      </c>
      <c r="O32" s="181">
        <v>1.2</v>
      </c>
      <c r="P32" s="181">
        <v>1.2</v>
      </c>
      <c r="Q32" s="181">
        <v>1.2</v>
      </c>
      <c r="R32" s="181">
        <f>'Real Assets'!P10</f>
        <v>1.2</v>
      </c>
      <c r="S32" s="401"/>
      <c r="T32" s="69">
        <v>3.0927835051546393E-2</v>
      </c>
      <c r="U32" s="69">
        <v>0.05</v>
      </c>
      <c r="V32" s="69">
        <v>6.73476201130941E-2</v>
      </c>
      <c r="W32" s="69">
        <v>0.1</v>
      </c>
      <c r="X32" s="69">
        <v>0.10038395707369578</v>
      </c>
      <c r="Y32" s="69">
        <v>0.1</v>
      </c>
      <c r="Z32" s="69">
        <f>'Real Assets'!S10</f>
        <v>0.11</v>
      </c>
    </row>
    <row r="33" spans="2:27" ht="15.75" customHeight="1" x14ac:dyDescent="0.2">
      <c r="B33" s="224" t="s">
        <v>24</v>
      </c>
      <c r="C33" s="84">
        <f>'Real Assets'!C11</f>
        <v>45721</v>
      </c>
      <c r="D33" s="397"/>
      <c r="E33" s="397"/>
      <c r="F33" s="397"/>
      <c r="G33" s="397"/>
      <c r="H33" s="397"/>
      <c r="I33" s="397"/>
      <c r="J33" s="397"/>
      <c r="K33" s="401"/>
      <c r="L33" s="397"/>
      <c r="M33" s="397"/>
      <c r="N33" s="397"/>
      <c r="O33" s="397"/>
      <c r="P33" s="397"/>
      <c r="Q33" s="397"/>
      <c r="R33" s="181">
        <f>'Real Assets'!P11</f>
        <v>1</v>
      </c>
      <c r="S33" s="401"/>
      <c r="T33" s="397"/>
      <c r="U33" s="397"/>
      <c r="V33" s="397"/>
      <c r="W33" s="397"/>
      <c r="X33" s="397"/>
      <c r="Y33" s="397"/>
      <c r="Z33" s="397"/>
    </row>
    <row r="34" spans="2:27" ht="15.75" customHeight="1" x14ac:dyDescent="0.2">
      <c r="B34" s="224" t="s">
        <v>91</v>
      </c>
      <c r="C34" s="84">
        <v>42004</v>
      </c>
      <c r="D34" s="69">
        <v>6.5000000000000002E-2</v>
      </c>
      <c r="E34" s="69">
        <v>0.08</v>
      </c>
      <c r="F34" s="69">
        <v>0.08</v>
      </c>
      <c r="G34" s="69">
        <v>0.13</v>
      </c>
      <c r="H34" s="69">
        <v>7.0000000000000007E-2</v>
      </c>
      <c r="I34" s="69">
        <v>7.0000000000000007E-2</v>
      </c>
      <c r="J34" s="69">
        <f>'Real Assets'!R12</f>
        <v>0.06</v>
      </c>
      <c r="K34" s="401"/>
      <c r="L34" s="181">
        <v>1.24</v>
      </c>
      <c r="M34" s="181">
        <v>1.2796992481203007</v>
      </c>
      <c r="N34" s="181">
        <v>1.3141821292356186</v>
      </c>
      <c r="O34" s="181" t="s">
        <v>182</v>
      </c>
      <c r="P34" s="181">
        <v>1.217842666730558</v>
      </c>
      <c r="Q34" s="181">
        <v>1.3</v>
      </c>
      <c r="R34" s="181">
        <f>'Real Assets'!P12</f>
        <v>1.3</v>
      </c>
      <c r="S34" s="401"/>
      <c r="T34" s="69">
        <v>0.28999999999999998</v>
      </c>
      <c r="U34" s="69">
        <v>0.28999999999999998</v>
      </c>
      <c r="V34" s="69">
        <v>0.45287901100753558</v>
      </c>
      <c r="W34" s="69">
        <v>0.63</v>
      </c>
      <c r="X34" s="69">
        <v>0.68473522232866613</v>
      </c>
      <c r="Y34" s="69">
        <v>0.89</v>
      </c>
      <c r="Z34" s="69">
        <f>'Real Assets'!S12</f>
        <v>1.1200000000000001</v>
      </c>
    </row>
    <row r="35" spans="2:27" ht="15.75" customHeight="1" x14ac:dyDescent="0.2">
      <c r="B35" s="224" t="s">
        <v>69</v>
      </c>
      <c r="C35" s="84">
        <v>44866</v>
      </c>
      <c r="D35" s="397"/>
      <c r="E35" s="397"/>
      <c r="F35" s="397"/>
      <c r="G35" s="397"/>
      <c r="H35" s="69">
        <v>0.37</v>
      </c>
      <c r="I35" s="69">
        <v>0.34</v>
      </c>
      <c r="J35" s="69">
        <f>'Real Assets'!R13</f>
        <v>0.28000000000000003</v>
      </c>
      <c r="K35" s="401"/>
      <c r="L35" s="399"/>
      <c r="M35" s="399"/>
      <c r="N35" s="181">
        <v>1</v>
      </c>
      <c r="O35" s="181">
        <v>1.1000000000000001</v>
      </c>
      <c r="P35" s="181">
        <v>1.1000000000000001</v>
      </c>
      <c r="Q35" s="181">
        <v>1.1000000000000001</v>
      </c>
      <c r="R35" s="181">
        <f>'Real Assets'!P13</f>
        <v>1.1000000000000001</v>
      </c>
      <c r="S35" s="401"/>
      <c r="T35" s="397"/>
      <c r="U35" s="397"/>
      <c r="V35" s="397"/>
      <c r="W35" s="397"/>
      <c r="X35" s="397"/>
      <c r="Y35" s="397"/>
      <c r="Z35" s="397"/>
    </row>
    <row r="36" spans="2:27" ht="15.75" customHeight="1" x14ac:dyDescent="0.2">
      <c r="B36" s="223" t="s">
        <v>267</v>
      </c>
      <c r="C36" s="209"/>
      <c r="D36" s="401"/>
      <c r="E36" s="401"/>
      <c r="F36" s="401"/>
      <c r="G36" s="401"/>
      <c r="H36" s="401"/>
      <c r="I36" s="401"/>
      <c r="J36" s="401"/>
      <c r="K36" s="401"/>
      <c r="L36" s="404"/>
      <c r="M36" s="404"/>
      <c r="N36" s="404"/>
      <c r="O36" s="404"/>
      <c r="P36" s="404"/>
      <c r="Q36" s="404"/>
      <c r="R36" s="404"/>
      <c r="S36" s="401"/>
      <c r="T36" s="401"/>
      <c r="U36" s="401"/>
      <c r="V36" s="401"/>
      <c r="W36" s="401"/>
      <c r="X36" s="401"/>
      <c r="Y36" s="401"/>
      <c r="Z36" s="401"/>
    </row>
    <row r="37" spans="2:27" ht="15.75" customHeight="1" x14ac:dyDescent="0.2">
      <c r="B37" s="224" t="s">
        <v>92</v>
      </c>
      <c r="C37" s="84">
        <v>43739</v>
      </c>
      <c r="D37" s="69">
        <v>0.28999999999999998</v>
      </c>
      <c r="E37" s="69">
        <v>0.16</v>
      </c>
      <c r="F37" s="69">
        <v>0.08</v>
      </c>
      <c r="G37" s="69">
        <v>0.08</v>
      </c>
      <c r="H37" s="69">
        <v>0.08</v>
      </c>
      <c r="I37" s="69">
        <v>7.0000000000000007E-2</v>
      </c>
      <c r="J37" s="69">
        <f>'Real Assets'!R17</f>
        <v>0.08</v>
      </c>
      <c r="K37" s="401"/>
      <c r="L37" s="181">
        <v>1.2608476286579213</v>
      </c>
      <c r="M37" s="181">
        <v>1.2538726333907058</v>
      </c>
      <c r="N37" s="181">
        <v>1.1426475368618472</v>
      </c>
      <c r="O37" s="181" t="s">
        <v>268</v>
      </c>
      <c r="P37" s="181">
        <v>1.2137359421255169</v>
      </c>
      <c r="Q37" s="181">
        <v>1.2</v>
      </c>
      <c r="R37" s="181" t="str">
        <f>'Real Assets'!P17</f>
        <v>1.3x</v>
      </c>
      <c r="S37" s="401"/>
      <c r="T37" s="397"/>
      <c r="U37" s="69">
        <v>6.6000000000000003E-2</v>
      </c>
      <c r="V37" s="69">
        <v>7.7594568633279029E-2</v>
      </c>
      <c r="W37" s="69">
        <v>0.06</v>
      </c>
      <c r="X37" s="69">
        <v>5.2968409399621774E-2</v>
      </c>
      <c r="Y37" s="69">
        <v>0.06</v>
      </c>
      <c r="Z37" s="69">
        <f>'Real Assets'!S17</f>
        <v>0.11</v>
      </c>
      <c r="AA37" s="1" t="s">
        <v>0</v>
      </c>
    </row>
    <row r="38" spans="2:27" ht="15.75" customHeight="1" x14ac:dyDescent="0.2">
      <c r="B38" s="224" t="s">
        <v>70</v>
      </c>
      <c r="C38" s="84" t="s">
        <v>173</v>
      </c>
      <c r="D38" s="397"/>
      <c r="E38" s="397"/>
      <c r="F38" s="397"/>
      <c r="G38" s="69">
        <v>0.09</v>
      </c>
      <c r="H38" s="69">
        <v>9.9248833107888235E-2</v>
      </c>
      <c r="I38" s="69">
        <v>0.09</v>
      </c>
      <c r="J38" s="69">
        <f>'Real Assets'!R18</f>
        <v>0.1</v>
      </c>
      <c r="K38" s="401"/>
      <c r="L38" s="181">
        <v>0.92</v>
      </c>
      <c r="M38" s="181">
        <v>1</v>
      </c>
      <c r="N38" s="181">
        <v>1.0123613824871605</v>
      </c>
      <c r="O38" s="181" t="s">
        <v>269</v>
      </c>
      <c r="P38" s="181">
        <v>1.2059599067080249</v>
      </c>
      <c r="Q38" s="181">
        <v>1.1000000000000001</v>
      </c>
      <c r="R38" s="181" t="str">
        <f>'Real Assets'!P18</f>
        <v>1.2x</v>
      </c>
      <c r="S38" s="401"/>
      <c r="T38" s="397"/>
      <c r="U38" s="397"/>
      <c r="V38" s="397"/>
      <c r="W38" s="397"/>
      <c r="X38" s="397"/>
      <c r="Y38" s="397"/>
      <c r="Z38" s="397"/>
      <c r="AA38" s="1" t="s">
        <v>0</v>
      </c>
    </row>
    <row r="39" spans="2:27" ht="15.75" customHeight="1" x14ac:dyDescent="0.2">
      <c r="B39" s="224" t="s">
        <v>27</v>
      </c>
      <c r="C39" s="84">
        <f>'Real Assets'!C19</f>
        <v>45639</v>
      </c>
      <c r="D39" s="397"/>
      <c r="E39" s="397"/>
      <c r="F39" s="397"/>
      <c r="G39" s="397"/>
      <c r="H39" s="397"/>
      <c r="I39" s="70">
        <v>0.2</v>
      </c>
      <c r="J39" s="70">
        <f>'Real Assets'!R19</f>
        <v>0.14000000000000001</v>
      </c>
      <c r="K39" s="401"/>
      <c r="L39" s="397"/>
      <c r="M39" s="397"/>
      <c r="N39" s="397"/>
      <c r="O39" s="397"/>
      <c r="P39" s="397"/>
      <c r="Q39" s="184" t="s">
        <v>184</v>
      </c>
      <c r="R39" s="184" t="str">
        <f>'Real Assets'!P19</f>
        <v>1.2x</v>
      </c>
      <c r="S39" s="401"/>
      <c r="T39" s="397"/>
      <c r="U39" s="397"/>
      <c r="V39" s="397"/>
      <c r="W39" s="397"/>
      <c r="X39" s="397"/>
      <c r="Y39" s="397"/>
      <c r="Z39" s="397"/>
    </row>
    <row r="40" spans="2:27" ht="15.75" customHeight="1" x14ac:dyDescent="0.2">
      <c r="B40" s="224" t="s">
        <v>28</v>
      </c>
      <c r="C40" s="84">
        <f>'Real Assets'!C20</f>
        <v>45639</v>
      </c>
      <c r="D40" s="397"/>
      <c r="E40" s="397"/>
      <c r="F40" s="397"/>
      <c r="G40" s="397"/>
      <c r="H40" s="397"/>
      <c r="I40" s="405"/>
      <c r="J40" s="405"/>
      <c r="K40" s="401"/>
      <c r="L40" s="397"/>
      <c r="M40" s="397"/>
      <c r="N40" s="397"/>
      <c r="O40" s="397"/>
      <c r="P40" s="397"/>
      <c r="Q40" s="370"/>
      <c r="R40" s="370"/>
      <c r="S40" s="401"/>
      <c r="T40" s="397"/>
      <c r="U40" s="397"/>
      <c r="V40" s="397"/>
      <c r="W40" s="397"/>
      <c r="X40" s="397"/>
      <c r="Y40" s="397"/>
      <c r="Z40" s="397"/>
    </row>
    <row r="41" spans="2:27" ht="15.75" customHeight="1" x14ac:dyDescent="0.2">
      <c r="B41" s="223" t="s">
        <v>270</v>
      </c>
      <c r="C41" s="82"/>
      <c r="D41" s="398"/>
      <c r="E41" s="398"/>
      <c r="F41" s="398"/>
      <c r="G41" s="69"/>
      <c r="H41" s="69"/>
      <c r="I41" s="69"/>
      <c r="J41" s="69"/>
      <c r="K41" s="401"/>
      <c r="L41" s="403"/>
      <c r="M41" s="403"/>
      <c r="N41" s="403"/>
      <c r="O41" s="403"/>
      <c r="P41" s="403"/>
      <c r="Q41" s="403"/>
      <c r="R41" s="403"/>
      <c r="S41" s="401"/>
      <c r="T41" s="398"/>
      <c r="U41" s="398"/>
      <c r="V41" s="398"/>
      <c r="W41" s="67"/>
      <c r="X41" s="69"/>
      <c r="Y41" s="398"/>
      <c r="Z41" s="398"/>
    </row>
    <row r="42" spans="2:27" ht="15.75" customHeight="1" x14ac:dyDescent="0.2">
      <c r="B42" s="225" t="s">
        <v>72</v>
      </c>
      <c r="C42" s="110">
        <v>43921</v>
      </c>
      <c r="D42" s="69">
        <v>0.23</v>
      </c>
      <c r="E42" s="69">
        <v>0.24</v>
      </c>
      <c r="F42" s="69">
        <v>0.23</v>
      </c>
      <c r="G42" s="69">
        <v>0.21</v>
      </c>
      <c r="H42" s="69">
        <v>0.22</v>
      </c>
      <c r="I42" s="69">
        <v>0.21</v>
      </c>
      <c r="J42" s="69">
        <f>'Real Assets'!R24</f>
        <v>0.2</v>
      </c>
      <c r="K42" s="401"/>
      <c r="L42" s="181" t="s">
        <v>271</v>
      </c>
      <c r="M42" s="181">
        <v>1.2661870503597121</v>
      </c>
      <c r="N42" s="181">
        <v>1.2836651482559367</v>
      </c>
      <c r="O42" s="181">
        <v>1.3416068465473863</v>
      </c>
      <c r="P42" s="181">
        <v>1.4590241439085645</v>
      </c>
      <c r="Q42" s="181">
        <v>1.5</v>
      </c>
      <c r="R42" s="181">
        <f>'Real Assets'!P24</f>
        <v>1.5</v>
      </c>
      <c r="S42" s="401"/>
      <c r="T42" s="69">
        <v>0.02</v>
      </c>
      <c r="U42" s="69">
        <v>0.01</v>
      </c>
      <c r="V42" s="69">
        <v>0.01</v>
      </c>
      <c r="W42" s="69">
        <v>7.5425330150624839E-3</v>
      </c>
      <c r="X42" s="69">
        <v>8.1420083007310694E-3</v>
      </c>
      <c r="Y42" s="69">
        <v>0.56999999999999995</v>
      </c>
      <c r="Z42" s="69">
        <f>'Real Assets'!S24</f>
        <v>0.56999999999999995</v>
      </c>
    </row>
    <row r="43" spans="2:27" ht="15.75" customHeight="1" x14ac:dyDescent="0.2">
      <c r="B43" s="224" t="s">
        <v>32</v>
      </c>
      <c r="C43" s="84">
        <v>44986</v>
      </c>
      <c r="D43" s="397"/>
      <c r="E43" s="397"/>
      <c r="F43" s="397"/>
      <c r="G43" s="397"/>
      <c r="H43" s="397"/>
      <c r="I43" s="69">
        <v>0.28999999999999998</v>
      </c>
      <c r="J43" s="69">
        <f>'Real Assets'!R25</f>
        <v>0.25</v>
      </c>
      <c r="K43" s="401"/>
      <c r="L43" s="399"/>
      <c r="M43" s="399"/>
      <c r="N43" s="399"/>
      <c r="O43" s="399"/>
      <c r="P43" s="399"/>
      <c r="Q43" s="181">
        <v>1.3</v>
      </c>
      <c r="R43" s="181">
        <f>'Real Assets'!P25</f>
        <v>1.3</v>
      </c>
      <c r="S43" s="401"/>
      <c r="T43" s="397"/>
      <c r="U43" s="397"/>
      <c r="V43" s="397"/>
      <c r="W43" s="397"/>
      <c r="X43" s="397"/>
      <c r="Y43" s="397"/>
      <c r="Z43" s="397"/>
    </row>
    <row r="44" spans="2:27" ht="15.75" customHeight="1" x14ac:dyDescent="0.2">
      <c r="B44" s="228" t="s">
        <v>39</v>
      </c>
      <c r="C44" s="194"/>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194"/>
    </row>
    <row r="45" spans="2:27" ht="15.75" customHeight="1" x14ac:dyDescent="0.2">
      <c r="B45" s="223" t="s">
        <v>272</v>
      </c>
      <c r="C45" s="1"/>
      <c r="D45" s="401"/>
      <c r="E45" s="401"/>
      <c r="F45" s="401"/>
      <c r="G45" s="401"/>
      <c r="H45" s="401"/>
      <c r="I45" s="401"/>
      <c r="J45" s="401"/>
      <c r="K45" s="401"/>
      <c r="L45" s="401"/>
      <c r="M45" s="401"/>
      <c r="N45" s="401"/>
      <c r="O45" s="401"/>
      <c r="P45" s="401"/>
      <c r="Q45" s="401"/>
      <c r="R45" s="401"/>
      <c r="S45" s="401"/>
      <c r="T45" s="401"/>
      <c r="U45" s="401"/>
      <c r="V45" s="401"/>
      <c r="W45" s="401"/>
      <c r="X45" s="401"/>
      <c r="Y45" s="401"/>
      <c r="Z45" s="401"/>
    </row>
    <row r="46" spans="2:27" ht="15.75" customHeight="1" x14ac:dyDescent="0.2">
      <c r="B46" s="224" t="s">
        <v>73</v>
      </c>
      <c r="C46" s="84">
        <v>42064</v>
      </c>
      <c r="D46" s="69">
        <v>0.09</v>
      </c>
      <c r="E46" s="69">
        <v>0.09</v>
      </c>
      <c r="F46" s="69">
        <v>0.09</v>
      </c>
      <c r="G46" s="69">
        <v>0.08</v>
      </c>
      <c r="H46" s="69">
        <v>0.08</v>
      </c>
      <c r="I46" s="69">
        <v>0.08</v>
      </c>
      <c r="J46" s="69">
        <f>'Private Debt'!R5</f>
        <v>7.0000000000000007E-2</v>
      </c>
      <c r="K46" s="401"/>
      <c r="L46" s="181">
        <v>1.29</v>
      </c>
      <c r="M46" s="181">
        <v>1.3125644356588571</v>
      </c>
      <c r="N46" s="181">
        <v>1.323186726894009</v>
      </c>
      <c r="O46" s="181">
        <v>1.3132539957174501</v>
      </c>
      <c r="P46" s="181">
        <v>1.3083623642853781</v>
      </c>
      <c r="Q46" s="181">
        <v>1.3</v>
      </c>
      <c r="R46" s="181">
        <f>'Private Debt'!P5</f>
        <v>1.3</v>
      </c>
      <c r="S46" s="401"/>
      <c r="T46" s="69">
        <v>0.74</v>
      </c>
      <c r="U46" s="69">
        <v>0.74831561337288532</v>
      </c>
      <c r="V46" s="69">
        <v>0.81429373103677971</v>
      </c>
      <c r="W46" s="69">
        <v>0.9714981892538761</v>
      </c>
      <c r="X46" s="69">
        <v>0.97662938391777054</v>
      </c>
      <c r="Y46" s="69">
        <v>1</v>
      </c>
      <c r="Z46" s="69">
        <f>'Private Debt'!S5</f>
        <v>1.1100000000000001</v>
      </c>
    </row>
    <row r="47" spans="2:27" ht="15.75" customHeight="1" x14ac:dyDescent="0.2">
      <c r="B47" s="224" t="s">
        <v>273</v>
      </c>
      <c r="C47" s="84">
        <v>43070</v>
      </c>
      <c r="D47" s="69">
        <v>0.09</v>
      </c>
      <c r="E47" s="69">
        <v>0.09</v>
      </c>
      <c r="F47" s="69">
        <v>0.09</v>
      </c>
      <c r="G47" s="69">
        <v>7.0000000000000007E-2</v>
      </c>
      <c r="H47" s="69">
        <v>0.06</v>
      </c>
      <c r="I47" s="69">
        <v>0.06</v>
      </c>
      <c r="J47" s="69">
        <f>'Private Debt'!R6</f>
        <v>0.06</v>
      </c>
      <c r="K47" s="401"/>
      <c r="L47" s="181">
        <v>1.22</v>
      </c>
      <c r="M47" s="181">
        <v>1.2426926751149461</v>
      </c>
      <c r="N47" s="181">
        <v>1.259353160844247</v>
      </c>
      <c r="O47" s="181">
        <v>1.2029361352843022</v>
      </c>
      <c r="P47" s="181">
        <v>1.2033174303202741</v>
      </c>
      <c r="Q47" s="181">
        <v>1.2</v>
      </c>
      <c r="R47" s="181">
        <f>'Private Debt'!P6</f>
        <v>1.2</v>
      </c>
      <c r="S47" s="401"/>
      <c r="T47" s="69">
        <v>0.4</v>
      </c>
      <c r="U47" s="69">
        <v>0.42741081955612586</v>
      </c>
      <c r="V47" s="69">
        <v>0.43440409867545987</v>
      </c>
      <c r="W47" s="69">
        <v>0.46521040527534357</v>
      </c>
      <c r="X47" s="69">
        <v>0.52813055726594438</v>
      </c>
      <c r="Y47" s="69">
        <v>0.66</v>
      </c>
      <c r="Z47" s="69">
        <f>'Private Debt'!S6</f>
        <v>0.75</v>
      </c>
    </row>
    <row r="48" spans="2:27" ht="15.75" customHeight="1" x14ac:dyDescent="0.2">
      <c r="B48" s="224" t="s">
        <v>274</v>
      </c>
      <c r="C48" s="84">
        <v>43862</v>
      </c>
      <c r="D48" s="69">
        <v>0.11</v>
      </c>
      <c r="E48" s="69">
        <v>0.11420266127520473</v>
      </c>
      <c r="F48" s="69">
        <v>0.11246737048713129</v>
      </c>
      <c r="G48" s="69">
        <v>0.114</v>
      </c>
      <c r="H48" s="69">
        <v>0.11</v>
      </c>
      <c r="I48" s="69">
        <v>0.11</v>
      </c>
      <c r="J48" s="69">
        <f>'Private Debt'!R9</f>
        <v>0.11</v>
      </c>
      <c r="K48" s="401"/>
      <c r="L48" s="181">
        <v>1.1000000000000001</v>
      </c>
      <c r="M48" s="181">
        <v>1.1233760989357069</v>
      </c>
      <c r="N48" s="181">
        <v>1.1406373029094394</v>
      </c>
      <c r="O48" s="181">
        <v>1.173928248078536</v>
      </c>
      <c r="P48" s="181">
        <v>1.2118310549691726</v>
      </c>
      <c r="Q48" s="181">
        <v>1.2</v>
      </c>
      <c r="R48" s="181">
        <f>'Private Debt'!P9</f>
        <v>1.3</v>
      </c>
      <c r="S48" s="401"/>
      <c r="T48" s="69">
        <v>0.06</v>
      </c>
      <c r="U48" s="69">
        <v>8.6593073312175473E-2</v>
      </c>
      <c r="V48" s="69">
        <v>0.10083563264148691</v>
      </c>
      <c r="W48" s="69">
        <v>0.15185774180508799</v>
      </c>
      <c r="X48" s="69">
        <v>0.26993140172544855</v>
      </c>
      <c r="Y48" s="69">
        <v>0.44</v>
      </c>
      <c r="Z48" s="69">
        <f>'Private Debt'!S9</f>
        <v>0.56000000000000005</v>
      </c>
    </row>
    <row r="49" spans="2:26" ht="15.75" customHeight="1" x14ac:dyDescent="0.2">
      <c r="B49" s="224" t="s">
        <v>275</v>
      </c>
      <c r="C49" s="84">
        <v>44909</v>
      </c>
      <c r="D49" s="397"/>
      <c r="E49" s="397"/>
      <c r="F49" s="397"/>
      <c r="G49" s="397"/>
      <c r="H49" s="69">
        <v>0.21</v>
      </c>
      <c r="I49" s="69">
        <v>0.17</v>
      </c>
      <c r="J49" s="69">
        <f>'Private Debt'!R12</f>
        <v>0.15</v>
      </c>
      <c r="K49" s="401"/>
      <c r="L49" s="399"/>
      <c r="M49" s="399"/>
      <c r="N49" s="181">
        <v>1.1246083019051889</v>
      </c>
      <c r="O49" s="181">
        <v>1.1013968799681848</v>
      </c>
      <c r="P49" s="181">
        <v>1.106139282889443</v>
      </c>
      <c r="Q49" s="181">
        <v>1.1000000000000001</v>
      </c>
      <c r="R49" s="181">
        <f>'Private Debt'!P12</f>
        <v>1.2</v>
      </c>
      <c r="S49" s="401"/>
      <c r="T49" s="397"/>
      <c r="U49" s="397"/>
      <c r="V49" s="397"/>
      <c r="W49" s="397"/>
      <c r="X49" s="397"/>
      <c r="Y49" s="69">
        <v>0.05</v>
      </c>
      <c r="Z49" s="69">
        <f>'Private Debt'!S12</f>
        <v>0.1</v>
      </c>
    </row>
    <row r="50" spans="2:26" ht="15.75" customHeight="1" x14ac:dyDescent="0.2">
      <c r="B50" s="224" t="s">
        <v>276</v>
      </c>
      <c r="C50" s="84">
        <v>45014</v>
      </c>
      <c r="D50" s="397"/>
      <c r="E50" s="397"/>
      <c r="F50" s="397"/>
      <c r="G50" s="397"/>
      <c r="H50" s="69">
        <v>0.2</v>
      </c>
      <c r="I50" s="69">
        <v>0.18</v>
      </c>
      <c r="J50" s="69">
        <f>'Private Debt'!R14</f>
        <v>0.15</v>
      </c>
      <c r="K50" s="401"/>
      <c r="L50" s="399"/>
      <c r="M50" s="399"/>
      <c r="N50" s="181">
        <v>1.1013968799681848</v>
      </c>
      <c r="O50" s="181">
        <v>1.0900000000000001</v>
      </c>
      <c r="P50" s="181">
        <v>1.101551638507648</v>
      </c>
      <c r="Q50" s="181">
        <v>1.1000000000000001</v>
      </c>
      <c r="R50" s="181">
        <f>'Private Debt'!P14</f>
        <v>1.1000000000000001</v>
      </c>
      <c r="S50" s="401"/>
      <c r="T50" s="397"/>
      <c r="U50" s="397"/>
      <c r="V50" s="397"/>
      <c r="W50" s="397"/>
      <c r="X50" s="397"/>
      <c r="Y50" s="69">
        <v>0.06</v>
      </c>
      <c r="Z50" s="69">
        <f>'Private Debt'!S14</f>
        <v>0.1</v>
      </c>
    </row>
    <row r="51" spans="2:26" ht="15.75" customHeight="1" x14ac:dyDescent="0.2">
      <c r="B51" s="223" t="s">
        <v>277</v>
      </c>
      <c r="C51" s="82"/>
      <c r="D51" s="398"/>
      <c r="E51" s="398"/>
      <c r="F51" s="398"/>
      <c r="G51" s="398"/>
      <c r="H51" s="398"/>
      <c r="I51" s="398"/>
      <c r="J51" s="398"/>
      <c r="K51" s="401"/>
      <c r="L51" s="403"/>
      <c r="M51" s="403"/>
      <c r="N51" s="403"/>
      <c r="O51" s="403"/>
      <c r="P51" s="403"/>
      <c r="Q51" s="403"/>
      <c r="R51" s="403"/>
      <c r="S51" s="401"/>
      <c r="T51" s="398"/>
      <c r="U51" s="398"/>
      <c r="V51" s="398"/>
      <c r="W51" s="398"/>
      <c r="X51" s="398"/>
      <c r="Y51" s="398"/>
      <c r="Z51" s="398"/>
    </row>
    <row r="52" spans="2:26" ht="15.75" customHeight="1" x14ac:dyDescent="0.2">
      <c r="B52" s="224" t="s">
        <v>93</v>
      </c>
      <c r="C52" s="84">
        <v>41791</v>
      </c>
      <c r="D52" s="69">
        <v>0.17</v>
      </c>
      <c r="E52" s="69">
        <v>0.16</v>
      </c>
      <c r="F52" s="69">
        <v>0.16</v>
      </c>
      <c r="G52" s="69">
        <v>0.16</v>
      </c>
      <c r="H52" s="69">
        <v>0.16</v>
      </c>
      <c r="I52" s="69">
        <v>0.16</v>
      </c>
      <c r="J52" s="69">
        <f>'Private Debt'!R18</f>
        <v>0.16</v>
      </c>
      <c r="K52" s="401"/>
      <c r="L52" s="181">
        <v>1.46</v>
      </c>
      <c r="M52" s="181">
        <v>1.4564220183486238</v>
      </c>
      <c r="N52" s="181">
        <v>1.46</v>
      </c>
      <c r="O52" s="181">
        <v>1.46</v>
      </c>
      <c r="P52" s="181">
        <v>1.458844227630459</v>
      </c>
      <c r="Q52" s="181">
        <v>1.5</v>
      </c>
      <c r="R52" s="181">
        <f>'Private Debt'!P18</f>
        <v>1.4</v>
      </c>
      <c r="S52" s="401"/>
      <c r="T52" s="69">
        <v>1.27</v>
      </c>
      <c r="U52" s="69">
        <v>1.28</v>
      </c>
      <c r="V52" s="69">
        <v>1.28</v>
      </c>
      <c r="W52" s="69">
        <v>1.28</v>
      </c>
      <c r="X52" s="69">
        <v>1.2823783072062871</v>
      </c>
      <c r="Y52" s="69">
        <v>1.36</v>
      </c>
      <c r="Z52" s="69">
        <f>'Private Debt'!S18</f>
        <v>1.36</v>
      </c>
    </row>
    <row r="53" spans="2:26" ht="15.75" customHeight="1" x14ac:dyDescent="0.2">
      <c r="B53" s="224" t="s">
        <v>77</v>
      </c>
      <c r="C53" s="84">
        <v>43483</v>
      </c>
      <c r="D53" s="69">
        <v>0.15</v>
      </c>
      <c r="E53" s="69">
        <v>0.14000000000000001</v>
      </c>
      <c r="F53" s="69">
        <v>0.14000000000000001</v>
      </c>
      <c r="G53" s="69">
        <v>0.13</v>
      </c>
      <c r="H53" s="69">
        <v>0.13</v>
      </c>
      <c r="I53" s="69">
        <v>0.12</v>
      </c>
      <c r="J53" s="69">
        <f>'Private Debt'!R19</f>
        <v>0.12</v>
      </c>
      <c r="K53" s="401"/>
      <c r="L53" s="181">
        <v>1.24</v>
      </c>
      <c r="M53" s="181">
        <v>1.2686084142394822</v>
      </c>
      <c r="N53" s="181">
        <v>1.29</v>
      </c>
      <c r="O53" s="181">
        <v>1.32</v>
      </c>
      <c r="P53" s="181">
        <v>1.3539859981196536</v>
      </c>
      <c r="Q53" s="181">
        <v>1.4</v>
      </c>
      <c r="R53" s="181">
        <f>'Private Debt'!P19</f>
        <v>1.4</v>
      </c>
      <c r="S53" s="401"/>
      <c r="T53" s="69">
        <v>0.18</v>
      </c>
      <c r="U53" s="69">
        <v>0.19</v>
      </c>
      <c r="V53" s="69">
        <v>0.24</v>
      </c>
      <c r="W53" s="69">
        <v>0.34</v>
      </c>
      <c r="X53" s="69">
        <v>0.63</v>
      </c>
      <c r="Y53" s="69">
        <v>0.73</v>
      </c>
      <c r="Z53" s="69">
        <f>'Private Debt'!S19</f>
        <v>0.83</v>
      </c>
    </row>
    <row r="54" spans="2:26" ht="15.75" customHeight="1" x14ac:dyDescent="0.2">
      <c r="B54" s="224" t="s">
        <v>78</v>
      </c>
      <c r="C54" s="84">
        <v>45018</v>
      </c>
      <c r="D54" s="397"/>
      <c r="E54" s="397"/>
      <c r="F54" s="397"/>
      <c r="G54" s="397"/>
      <c r="H54" s="69">
        <v>0.19</v>
      </c>
      <c r="I54" s="69">
        <v>0.19</v>
      </c>
      <c r="J54" s="69">
        <f>'Private Debt'!R20</f>
        <v>0.17</v>
      </c>
      <c r="K54" s="401"/>
      <c r="L54" s="399"/>
      <c r="M54" s="399"/>
      <c r="N54" s="181">
        <v>1.07</v>
      </c>
      <c r="O54" s="181">
        <v>1.1000000000000001</v>
      </c>
      <c r="P54" s="181">
        <v>1.1786979407259683</v>
      </c>
      <c r="Q54" s="181">
        <v>1.1000000000000001</v>
      </c>
      <c r="R54" s="181">
        <f>'Private Debt'!P20</f>
        <v>1.2</v>
      </c>
      <c r="S54" s="401"/>
      <c r="T54" s="397"/>
      <c r="U54" s="397"/>
      <c r="V54" s="397"/>
      <c r="W54" s="397"/>
      <c r="X54" s="397"/>
      <c r="Y54" s="397"/>
      <c r="Z54" s="397"/>
    </row>
    <row r="56" spans="2:26" x14ac:dyDescent="0.2">
      <c r="B56" s="1" t="s">
        <v>0</v>
      </c>
    </row>
    <row r="59" spans="2:26" x14ac:dyDescent="0.2">
      <c r="M59" s="1" t="s">
        <v>0</v>
      </c>
    </row>
  </sheetData>
  <mergeCells count="3">
    <mergeCell ref="D3:J3"/>
    <mergeCell ref="L3:R3"/>
    <mergeCell ref="T3:Z3"/>
  </mergeCells>
  <pageMargins left="0.25" right="0.25" top="0.75" bottom="0.75" header="0.3" footer="0.3"/>
  <pageSetup paperSize="9" scale="4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95F-8EEA-47A2-BEEA-BAE1C0F8B580}">
  <sheetPr>
    <tabColor theme="4"/>
    <pageSetUpPr fitToPage="1"/>
  </sheetPr>
  <dimension ref="B2:N25"/>
  <sheetViews>
    <sheetView showGridLines="0" view="pageBreakPreview" zoomScaleNormal="100" zoomScaleSheetLayoutView="100" workbookViewId="0">
      <selection activeCell="B25" sqref="B25"/>
    </sheetView>
  </sheetViews>
  <sheetFormatPr defaultRowHeight="15" x14ac:dyDescent="0.25"/>
  <cols>
    <col min="1" max="1" width="1.85546875" customWidth="1"/>
    <col min="2" max="2" width="16.85546875" customWidth="1"/>
  </cols>
  <sheetData>
    <row r="2" spans="2:2" x14ac:dyDescent="0.25">
      <c r="B2" s="86" t="s">
        <v>1</v>
      </c>
    </row>
    <row r="6" spans="2:2" ht="36" x14ac:dyDescent="0.55000000000000004">
      <c r="B6" s="88" t="s">
        <v>278</v>
      </c>
    </row>
    <row r="13" spans="2:2" ht="18.75" x14ac:dyDescent="0.3">
      <c r="B13" s="57"/>
    </row>
    <row r="17" spans="2:14" x14ac:dyDescent="0.25">
      <c r="B17" s="58"/>
    </row>
    <row r="24" spans="2:14" x14ac:dyDescent="0.25">
      <c r="B24" s="59"/>
      <c r="C24" s="59"/>
      <c r="D24" s="59"/>
      <c r="E24" s="59"/>
      <c r="F24" s="59"/>
      <c r="G24" s="59"/>
      <c r="H24" s="59"/>
      <c r="I24" s="59"/>
      <c r="J24" s="59"/>
      <c r="K24" s="59"/>
      <c r="L24" s="59"/>
      <c r="M24" s="59"/>
      <c r="N24" s="59"/>
    </row>
    <row r="25" spans="2:14" x14ac:dyDescent="0.25">
      <c r="B25" s="60"/>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8FEB-185B-4678-B469-60BCA6A56A1A}">
  <sheetPr>
    <pageSetUpPr fitToPage="1"/>
  </sheetPr>
  <dimension ref="A2:M49"/>
  <sheetViews>
    <sheetView showGridLines="0" view="pageBreakPreview" zoomScale="85" zoomScaleNormal="100" zoomScaleSheetLayoutView="85" workbookViewId="0">
      <selection activeCell="I46" sqref="I46"/>
    </sheetView>
  </sheetViews>
  <sheetFormatPr defaultColWidth="8.7109375" defaultRowHeight="15" x14ac:dyDescent="0.25"/>
  <cols>
    <col min="1" max="1" width="65.85546875" style="37" customWidth="1"/>
    <col min="2" max="2" width="14.140625" style="37" customWidth="1"/>
    <col min="3" max="3" width="21" style="37" customWidth="1"/>
    <col min="4" max="4" width="19.28515625" style="37" customWidth="1"/>
    <col min="5" max="5" width="13" style="37" customWidth="1"/>
    <col min="6" max="6" width="28.42578125" style="37" customWidth="1"/>
    <col min="7" max="7" width="22.140625" style="37" customWidth="1"/>
    <col min="8" max="8" width="11.42578125" style="37" customWidth="1"/>
    <col min="9" max="16384" width="8.7109375" style="37"/>
  </cols>
  <sheetData>
    <row r="2" spans="1:13" ht="15" customHeight="1" x14ac:dyDescent="0.25">
      <c r="A2" s="102" t="s">
        <v>279</v>
      </c>
    </row>
    <row r="3" spans="1:13" ht="14.25" customHeight="1" x14ac:dyDescent="0.25">
      <c r="A3" s="103" t="s">
        <v>0</v>
      </c>
      <c r="B3" s="97" t="s">
        <v>280</v>
      </c>
      <c r="C3" s="446" t="s">
        <v>281</v>
      </c>
      <c r="D3" s="446" t="s">
        <v>282</v>
      </c>
      <c r="E3" s="446" t="s">
        <v>283</v>
      </c>
      <c r="F3" s="446" t="s">
        <v>284</v>
      </c>
      <c r="G3" s="446" t="s">
        <v>285</v>
      </c>
      <c r="H3" s="446" t="s">
        <v>286</v>
      </c>
    </row>
    <row r="4" spans="1:13" x14ac:dyDescent="0.25">
      <c r="A4" s="103"/>
      <c r="B4" s="104">
        <v>45930</v>
      </c>
      <c r="C4" s="446"/>
      <c r="D4" s="446"/>
      <c r="E4" s="446"/>
      <c r="F4" s="446"/>
      <c r="G4" s="446"/>
      <c r="H4" s="446"/>
    </row>
    <row r="5" spans="1:13" x14ac:dyDescent="0.25">
      <c r="A5" s="105" t="s">
        <v>287</v>
      </c>
      <c r="B5" s="97" t="s">
        <v>288</v>
      </c>
      <c r="C5" s="447"/>
      <c r="D5" s="447"/>
      <c r="E5" s="447"/>
      <c r="F5" s="447"/>
      <c r="G5" s="446"/>
      <c r="H5" s="446"/>
    </row>
    <row r="6" spans="1:13" ht="18.75" customHeight="1" x14ac:dyDescent="0.25">
      <c r="A6" s="448" t="s">
        <v>289</v>
      </c>
      <c r="B6" s="451">
        <v>1173.4165725599998</v>
      </c>
      <c r="C6" s="231" t="s">
        <v>290</v>
      </c>
      <c r="D6" s="231" t="s">
        <v>291</v>
      </c>
      <c r="E6" s="231" t="s">
        <v>292</v>
      </c>
      <c r="F6" s="354" t="s">
        <v>293</v>
      </c>
      <c r="G6" s="356" t="s">
        <v>294</v>
      </c>
      <c r="H6" s="357">
        <v>125.433211827931</v>
      </c>
    </row>
    <row r="7" spans="1:13" ht="18.75" customHeight="1" x14ac:dyDescent="0.25">
      <c r="A7" s="449"/>
      <c r="B7" s="452"/>
      <c r="C7" s="454" t="s">
        <v>295</v>
      </c>
      <c r="D7" s="231" t="s">
        <v>296</v>
      </c>
      <c r="E7" s="231" t="s">
        <v>297</v>
      </c>
      <c r="F7" s="216">
        <v>0.104</v>
      </c>
      <c r="G7" s="356" t="s">
        <v>298</v>
      </c>
      <c r="H7" s="357">
        <v>-125.433211827931</v>
      </c>
    </row>
    <row r="8" spans="1:13" x14ac:dyDescent="0.25">
      <c r="A8" s="450"/>
      <c r="B8" s="453"/>
      <c r="C8" s="455"/>
      <c r="D8" s="231" t="s">
        <v>291</v>
      </c>
      <c r="E8" s="231" t="s">
        <v>299</v>
      </c>
      <c r="F8" s="354" t="s">
        <v>300</v>
      </c>
      <c r="G8" s="355"/>
      <c r="H8" s="357"/>
    </row>
    <row r="9" spans="1:13" ht="15" customHeight="1" x14ac:dyDescent="0.25">
      <c r="A9" s="45"/>
      <c r="B9" s="56"/>
      <c r="C9" s="212"/>
      <c r="D9" s="24"/>
      <c r="E9" s="24"/>
      <c r="F9" s="213"/>
      <c r="G9" s="213"/>
      <c r="H9" s="47"/>
    </row>
    <row r="10" spans="1:13" x14ac:dyDescent="0.25">
      <c r="A10" s="448" t="s">
        <v>301</v>
      </c>
      <c r="B10" s="451">
        <v>707.67915761000017</v>
      </c>
      <c r="C10" s="456" t="s">
        <v>302</v>
      </c>
      <c r="D10" s="456" t="s">
        <v>30</v>
      </c>
      <c r="E10" s="456" t="s">
        <v>30</v>
      </c>
      <c r="F10" s="456" t="s">
        <v>30</v>
      </c>
      <c r="G10" s="356" t="s">
        <v>303</v>
      </c>
      <c r="H10" s="357">
        <f>B10*0.1</f>
        <v>70.767915761000026</v>
      </c>
    </row>
    <row r="11" spans="1:13" x14ac:dyDescent="0.25">
      <c r="A11" s="450"/>
      <c r="B11" s="453"/>
      <c r="C11" s="457"/>
      <c r="D11" s="457"/>
      <c r="E11" s="457"/>
      <c r="F11" s="457"/>
      <c r="G11" s="356" t="s">
        <v>304</v>
      </c>
      <c r="H11" s="357">
        <f>-H10</f>
        <v>-70.767915761000026</v>
      </c>
    </row>
    <row r="12" spans="1:13" x14ac:dyDescent="0.25">
      <c r="A12" s="45"/>
      <c r="B12" s="56"/>
      <c r="C12" s="212"/>
      <c r="D12" s="24"/>
      <c r="E12" s="24"/>
      <c r="F12" s="213"/>
      <c r="G12" s="79"/>
      <c r="H12" s="80"/>
    </row>
    <row r="13" spans="1:13" ht="15" customHeight="1" x14ac:dyDescent="0.25">
      <c r="A13" s="460" t="s">
        <v>36</v>
      </c>
      <c r="B13" s="451">
        <v>220.17279848000001</v>
      </c>
      <c r="C13" s="231" t="s">
        <v>305</v>
      </c>
      <c r="D13" s="231" t="s">
        <v>30</v>
      </c>
      <c r="E13" s="231" t="s">
        <v>30</v>
      </c>
      <c r="F13" s="231" t="s">
        <v>30</v>
      </c>
      <c r="G13" s="358" t="s">
        <v>306</v>
      </c>
      <c r="H13" s="359">
        <f>B13*0.1</f>
        <v>22.017279848000001</v>
      </c>
      <c r="M13" s="37" t="s">
        <v>0</v>
      </c>
    </row>
    <row r="14" spans="1:13" ht="22.5" x14ac:dyDescent="0.25">
      <c r="A14" s="461"/>
      <c r="B14" s="453"/>
      <c r="C14" s="358" t="s">
        <v>307</v>
      </c>
      <c r="D14" s="358" t="s">
        <v>30</v>
      </c>
      <c r="E14" s="358" t="s">
        <v>30</v>
      </c>
      <c r="F14" s="358" t="s">
        <v>30</v>
      </c>
      <c r="G14" s="355" t="s">
        <v>308</v>
      </c>
      <c r="H14" s="357">
        <f>-H13</f>
        <v>-22.017279848000001</v>
      </c>
    </row>
    <row r="15" spans="1:13" x14ac:dyDescent="0.25">
      <c r="A15" s="45"/>
      <c r="B15" s="56"/>
      <c r="C15" s="56"/>
      <c r="D15" s="56"/>
      <c r="E15" s="56"/>
      <c r="F15" s="56"/>
      <c r="G15" s="56"/>
      <c r="H15" s="47"/>
    </row>
    <row r="16" spans="1:13" x14ac:dyDescent="0.25">
      <c r="A16" s="458" t="s">
        <v>309</v>
      </c>
      <c r="B16" s="451">
        <v>54.157929399999986</v>
      </c>
      <c r="C16" s="456" t="s">
        <v>290</v>
      </c>
      <c r="D16" s="466" t="s">
        <v>291</v>
      </c>
      <c r="E16" s="456" t="s">
        <v>310</v>
      </c>
      <c r="F16" s="456" t="s">
        <v>293</v>
      </c>
      <c r="G16" s="356" t="s">
        <v>294</v>
      </c>
      <c r="H16" s="357">
        <f>B16*0.1</f>
        <v>5.4157929399999993</v>
      </c>
    </row>
    <row r="17" spans="1:10" x14ac:dyDescent="0.25">
      <c r="A17" s="459"/>
      <c r="B17" s="453"/>
      <c r="C17" s="457"/>
      <c r="D17" s="467"/>
      <c r="E17" s="457"/>
      <c r="F17" s="457"/>
      <c r="G17" s="356" t="s">
        <v>298</v>
      </c>
      <c r="H17" s="357">
        <f>-H16</f>
        <v>-5.4157929399999993</v>
      </c>
    </row>
    <row r="18" spans="1:10" x14ac:dyDescent="0.25">
      <c r="A18" s="45"/>
      <c r="B18" s="56"/>
      <c r="C18" s="212"/>
      <c r="D18" s="24"/>
      <c r="E18" s="24"/>
      <c r="F18" s="213"/>
      <c r="G18" s="360"/>
      <c r="H18" s="47"/>
    </row>
    <row r="19" spans="1:10" x14ac:dyDescent="0.25">
      <c r="A19" s="458" t="s">
        <v>311</v>
      </c>
      <c r="B19" s="451">
        <v>42.732445479999996</v>
      </c>
      <c r="C19" s="456" t="s">
        <v>312</v>
      </c>
      <c r="D19" s="231" t="s">
        <v>313</v>
      </c>
      <c r="E19" s="231" t="s">
        <v>314</v>
      </c>
      <c r="F19" s="361">
        <v>1.0999999999999999E-2</v>
      </c>
      <c r="G19" s="355"/>
      <c r="H19" s="357"/>
    </row>
    <row r="20" spans="1:10" x14ac:dyDescent="0.25">
      <c r="A20" s="462"/>
      <c r="B20" s="452"/>
      <c r="C20" s="463"/>
      <c r="D20" s="231" t="s">
        <v>315</v>
      </c>
      <c r="E20" s="233">
        <v>0.36</v>
      </c>
      <c r="F20" s="216">
        <v>0.36</v>
      </c>
      <c r="G20" s="355" t="s">
        <v>316</v>
      </c>
      <c r="H20" s="357">
        <v>3.6962000000000002E-2</v>
      </c>
    </row>
    <row r="21" spans="1:10" x14ac:dyDescent="0.25">
      <c r="A21" s="462"/>
      <c r="B21" s="452"/>
      <c r="C21" s="463"/>
      <c r="D21" s="231" t="s">
        <v>317</v>
      </c>
      <c r="E21" s="231" t="s">
        <v>318</v>
      </c>
      <c r="F21" s="216" t="s">
        <v>318</v>
      </c>
      <c r="G21" s="355" t="s">
        <v>319</v>
      </c>
      <c r="H21" s="357">
        <v>-0.25811200000000001</v>
      </c>
    </row>
    <row r="22" spans="1:10" x14ac:dyDescent="0.25">
      <c r="A22" s="459"/>
      <c r="B22" s="453"/>
      <c r="C22" s="457"/>
      <c r="D22" s="231" t="s">
        <v>320</v>
      </c>
      <c r="E22" s="231" t="s">
        <v>321</v>
      </c>
      <c r="F22" s="216">
        <v>9.8000000000000004E-2</v>
      </c>
      <c r="G22" s="355"/>
      <c r="H22" s="357"/>
    </row>
    <row r="23" spans="1:10" x14ac:dyDescent="0.25">
      <c r="A23" s="45"/>
      <c r="B23" s="56"/>
      <c r="C23" s="212"/>
      <c r="D23" s="24"/>
      <c r="E23" s="24"/>
      <c r="F23" s="213"/>
      <c r="G23" s="360"/>
      <c r="H23" s="362"/>
      <c r="J23" s="15"/>
    </row>
    <row r="24" spans="1:10" x14ac:dyDescent="0.25">
      <c r="A24" s="458" t="s">
        <v>322</v>
      </c>
      <c r="B24" s="451">
        <v>32.142398360000001</v>
      </c>
      <c r="C24" s="454" t="s">
        <v>305</v>
      </c>
      <c r="D24" s="454" t="s">
        <v>30</v>
      </c>
      <c r="E24" s="454" t="s">
        <v>30</v>
      </c>
      <c r="F24" s="454" t="s">
        <v>30</v>
      </c>
      <c r="G24" s="358" t="s">
        <v>306</v>
      </c>
      <c r="H24" s="357">
        <f>B24*0.1</f>
        <v>3.2142398360000004</v>
      </c>
    </row>
    <row r="25" spans="1:10" x14ac:dyDescent="0.25">
      <c r="A25" s="459"/>
      <c r="B25" s="453"/>
      <c r="C25" s="455"/>
      <c r="D25" s="455"/>
      <c r="E25" s="455"/>
      <c r="F25" s="455"/>
      <c r="G25" s="365" t="s">
        <v>308</v>
      </c>
      <c r="H25" s="357">
        <f>-H24</f>
        <v>-3.2142398360000004</v>
      </c>
    </row>
    <row r="26" spans="1:10" x14ac:dyDescent="0.25">
      <c r="A26" s="45"/>
      <c r="B26" s="56"/>
      <c r="C26" s="212"/>
      <c r="D26" s="24"/>
      <c r="E26" s="24"/>
      <c r="F26" s="212"/>
      <c r="G26" s="212"/>
      <c r="H26" s="47"/>
    </row>
    <row r="27" spans="1:10" ht="14.25" customHeight="1" x14ac:dyDescent="0.25">
      <c r="A27" s="458" t="s">
        <v>323</v>
      </c>
      <c r="B27" s="451">
        <v>245.80586099999999</v>
      </c>
      <c r="C27" s="456" t="s">
        <v>324</v>
      </c>
      <c r="D27" s="231" t="s">
        <v>296</v>
      </c>
      <c r="E27" s="231" t="s">
        <v>325</v>
      </c>
      <c r="F27" s="363">
        <v>0.17499999999999999</v>
      </c>
      <c r="G27" s="355"/>
      <c r="H27" s="357"/>
    </row>
    <row r="28" spans="1:10" x14ac:dyDescent="0.25">
      <c r="A28" s="462"/>
      <c r="B28" s="452"/>
      <c r="C28" s="463"/>
      <c r="D28" s="454" t="s">
        <v>326</v>
      </c>
      <c r="E28" s="464">
        <v>0.02</v>
      </c>
      <c r="F28" s="464">
        <v>0.02</v>
      </c>
      <c r="G28" s="355" t="s">
        <v>327</v>
      </c>
      <c r="H28" s="357">
        <v>29.2</v>
      </c>
    </row>
    <row r="29" spans="1:10" x14ac:dyDescent="0.25">
      <c r="A29" s="462"/>
      <c r="B29" s="452"/>
      <c r="C29" s="463"/>
      <c r="D29" s="455"/>
      <c r="E29" s="465"/>
      <c r="F29" s="465"/>
      <c r="G29" s="355" t="s">
        <v>328</v>
      </c>
      <c r="H29" s="357">
        <v>-30</v>
      </c>
    </row>
    <row r="30" spans="1:10" x14ac:dyDescent="0.25">
      <c r="A30" s="462"/>
      <c r="B30" s="452"/>
      <c r="C30" s="463"/>
      <c r="D30" s="231" t="s">
        <v>329</v>
      </c>
      <c r="E30" s="363" t="s">
        <v>330</v>
      </c>
      <c r="F30" s="363">
        <v>0.19600000000000001</v>
      </c>
      <c r="G30" s="355"/>
      <c r="H30" s="357"/>
    </row>
    <row r="31" spans="1:10" x14ac:dyDescent="0.25">
      <c r="A31" s="462"/>
      <c r="B31" s="452"/>
      <c r="C31" s="463"/>
      <c r="D31" s="231" t="s">
        <v>331</v>
      </c>
      <c r="E31" s="363">
        <v>0.65</v>
      </c>
      <c r="F31" s="363">
        <v>0.65</v>
      </c>
      <c r="G31" s="355"/>
      <c r="H31" s="357"/>
    </row>
    <row r="32" spans="1:10" x14ac:dyDescent="0.25">
      <c r="A32" s="459"/>
      <c r="B32" s="453"/>
      <c r="C32" s="457"/>
      <c r="D32" s="231" t="s">
        <v>332</v>
      </c>
      <c r="E32" s="363" t="s">
        <v>333</v>
      </c>
      <c r="F32" s="363">
        <v>0.99399999999999999</v>
      </c>
      <c r="G32" s="355"/>
      <c r="H32" s="364"/>
    </row>
    <row r="33" spans="1:9" x14ac:dyDescent="0.25">
      <c r="A33" s="45"/>
      <c r="B33" s="56"/>
      <c r="C33" s="212"/>
      <c r="D33" s="24"/>
      <c r="E33" s="24"/>
      <c r="F33" s="212"/>
      <c r="G33" s="212"/>
      <c r="H33" s="47"/>
    </row>
    <row r="34" spans="1:9" x14ac:dyDescent="0.25">
      <c r="A34" s="458" t="s">
        <v>334</v>
      </c>
      <c r="B34" s="451">
        <v>228.16494157999998</v>
      </c>
      <c r="C34" s="456" t="s">
        <v>335</v>
      </c>
      <c r="D34" s="454" t="s">
        <v>30</v>
      </c>
      <c r="E34" s="454" t="s">
        <v>30</v>
      </c>
      <c r="F34" s="454" t="s">
        <v>30</v>
      </c>
      <c r="G34" s="356" t="s">
        <v>303</v>
      </c>
      <c r="H34" s="357">
        <f>B34*0.1</f>
        <v>22.816494157999998</v>
      </c>
    </row>
    <row r="35" spans="1:9" ht="16.5" customHeight="1" x14ac:dyDescent="0.25">
      <c r="A35" s="459"/>
      <c r="B35" s="453"/>
      <c r="C35" s="457"/>
      <c r="D35" s="455"/>
      <c r="E35" s="455"/>
      <c r="F35" s="455"/>
      <c r="G35" s="356" t="s">
        <v>304</v>
      </c>
      <c r="H35" s="357">
        <f>-H34</f>
        <v>-22.816494157999998</v>
      </c>
      <c r="I35" s="48"/>
    </row>
    <row r="36" spans="1:9" x14ac:dyDescent="0.25">
      <c r="A36" s="106" t="s">
        <v>336</v>
      </c>
      <c r="B36" s="107">
        <f>SUM(B6:B35)</f>
        <v>2704.2721044699992</v>
      </c>
      <c r="C36" s="108"/>
      <c r="D36" s="108"/>
      <c r="E36" s="100"/>
      <c r="F36" s="100"/>
      <c r="G36" s="214"/>
      <c r="H36" s="109"/>
    </row>
    <row r="37" spans="1:9" ht="22.15" customHeight="1" x14ac:dyDescent="0.25">
      <c r="A37" s="45" t="s">
        <v>337</v>
      </c>
      <c r="B37" s="56">
        <f>B38-B36</f>
        <v>96.354796490000354</v>
      </c>
      <c r="C37" s="215"/>
      <c r="D37" s="46"/>
      <c r="E37" s="46"/>
      <c r="F37" s="215"/>
      <c r="G37" s="46"/>
      <c r="H37" s="47"/>
    </row>
    <row r="38" spans="1:9" ht="15.75" customHeight="1" x14ac:dyDescent="0.25">
      <c r="A38" s="45" t="s">
        <v>338</v>
      </c>
      <c r="B38" s="56">
        <v>2800.6269009599996</v>
      </c>
      <c r="C38" s="215"/>
      <c r="D38" s="46"/>
      <c r="E38" s="46"/>
      <c r="F38" s="215"/>
      <c r="G38" s="46"/>
      <c r="H38" s="47"/>
    </row>
    <row r="39" spans="1:9" ht="14.25" customHeight="1" x14ac:dyDescent="0.25">
      <c r="A39" s="445" t="s">
        <v>339</v>
      </c>
      <c r="B39" s="445"/>
      <c r="C39" s="445"/>
      <c r="D39" s="445"/>
      <c r="E39" s="445"/>
      <c r="F39" s="445"/>
      <c r="G39" s="445"/>
      <c r="H39" s="445"/>
    </row>
    <row r="40" spans="1:9" ht="27.75" customHeight="1" x14ac:dyDescent="0.25">
      <c r="A40" s="418" t="s">
        <v>340</v>
      </c>
      <c r="B40" s="418"/>
      <c r="C40" s="418"/>
      <c r="D40" s="418"/>
      <c r="E40" s="418"/>
      <c r="F40" s="418"/>
      <c r="G40" s="418"/>
      <c r="H40" s="418"/>
    </row>
    <row r="41" spans="1:9" ht="16.5" customHeight="1" x14ac:dyDescent="0.25">
      <c r="A41" s="418" t="s">
        <v>341</v>
      </c>
      <c r="B41" s="418"/>
      <c r="C41" s="418"/>
      <c r="D41" s="418"/>
      <c r="E41" s="418"/>
      <c r="F41" s="418"/>
      <c r="G41" s="418"/>
      <c r="H41" s="418"/>
    </row>
    <row r="42" spans="1:9" ht="36" customHeight="1" x14ac:dyDescent="0.25">
      <c r="A42" s="418" t="s">
        <v>342</v>
      </c>
      <c r="B42" s="418"/>
      <c r="C42" s="418"/>
      <c r="D42" s="418"/>
      <c r="E42" s="418"/>
      <c r="F42" s="418"/>
      <c r="G42" s="418"/>
      <c r="H42" s="418"/>
    </row>
    <row r="46" spans="1:9" x14ac:dyDescent="0.25">
      <c r="B46" s="49"/>
    </row>
    <row r="47" spans="1:9" x14ac:dyDescent="0.25">
      <c r="B47" s="49"/>
    </row>
    <row r="48" spans="1:9" x14ac:dyDescent="0.25">
      <c r="B48" s="49"/>
    </row>
    <row r="49" spans="2:2" x14ac:dyDescent="0.25">
      <c r="B49" s="49"/>
    </row>
  </sheetData>
  <mergeCells count="48">
    <mergeCell ref="A19:A22"/>
    <mergeCell ref="B19:B22"/>
    <mergeCell ref="C19:C22"/>
    <mergeCell ref="A16:A17"/>
    <mergeCell ref="B16:B17"/>
    <mergeCell ref="C16:C17"/>
    <mergeCell ref="B24:B25"/>
    <mergeCell ref="C24:C25"/>
    <mergeCell ref="D16:D17"/>
    <mergeCell ref="E16:E17"/>
    <mergeCell ref="F16:F17"/>
    <mergeCell ref="F34:F35"/>
    <mergeCell ref="D10:D11"/>
    <mergeCell ref="E10:E11"/>
    <mergeCell ref="F10:F11"/>
    <mergeCell ref="A13:A14"/>
    <mergeCell ref="B13:B14"/>
    <mergeCell ref="D24:D25"/>
    <mergeCell ref="E24:E25"/>
    <mergeCell ref="F24:F25"/>
    <mergeCell ref="A27:A32"/>
    <mergeCell ref="B27:B32"/>
    <mergeCell ref="C27:C32"/>
    <mergeCell ref="D28:D29"/>
    <mergeCell ref="E28:E29"/>
    <mergeCell ref="F28:F29"/>
    <mergeCell ref="A24:A25"/>
    <mergeCell ref="A34:A35"/>
    <mergeCell ref="B34:B35"/>
    <mergeCell ref="C34:C35"/>
    <mergeCell ref="D34:D35"/>
    <mergeCell ref="E34:E35"/>
    <mergeCell ref="A39:H39"/>
    <mergeCell ref="A40:H40"/>
    <mergeCell ref="A41:H41"/>
    <mergeCell ref="A42:H42"/>
    <mergeCell ref="C3:C5"/>
    <mergeCell ref="D3:D5"/>
    <mergeCell ref="E3:E5"/>
    <mergeCell ref="F3:F5"/>
    <mergeCell ref="G3:G5"/>
    <mergeCell ref="H3:H5"/>
    <mergeCell ref="A6:A8"/>
    <mergeCell ref="B6:B8"/>
    <mergeCell ref="C7:C8"/>
    <mergeCell ref="A10:A11"/>
    <mergeCell ref="B10:B11"/>
    <mergeCell ref="C10:C11"/>
  </mergeCells>
  <printOptions horizontalCentered="1" verticalCentered="1"/>
  <pageMargins left="0.23622047244094491" right="0.23622047244094491" top="0.74803149606299213" bottom="0.74803149606299213"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7097-29AF-4E87-B3B5-7BCA688C99A4}">
  <sheetPr>
    <tabColor theme="4"/>
    <pageSetUpPr fitToPage="1"/>
  </sheetPr>
  <dimension ref="B2:N25"/>
  <sheetViews>
    <sheetView showGridLines="0" view="pageBreakPreview" zoomScaleNormal="100" zoomScaleSheetLayoutView="100" workbookViewId="0">
      <selection activeCell="B25" sqref="B25"/>
    </sheetView>
  </sheetViews>
  <sheetFormatPr defaultRowHeight="15" x14ac:dyDescent="0.25"/>
  <cols>
    <col min="1" max="1" width="1.85546875" customWidth="1"/>
    <col min="2" max="2" width="16.85546875" customWidth="1"/>
  </cols>
  <sheetData>
    <row r="2" spans="2:2" x14ac:dyDescent="0.25">
      <c r="B2" s="86" t="s">
        <v>1</v>
      </c>
    </row>
    <row r="6" spans="2:2" ht="36" x14ac:dyDescent="0.55000000000000004">
      <c r="B6" s="88" t="s">
        <v>4</v>
      </c>
    </row>
    <row r="13" spans="2:2" ht="18.75" x14ac:dyDescent="0.3">
      <c r="B13" s="57"/>
    </row>
    <row r="17" spans="2:14" x14ac:dyDescent="0.25">
      <c r="B17" s="58"/>
    </row>
    <row r="24" spans="2:14" x14ac:dyDescent="0.25">
      <c r="B24" s="59"/>
      <c r="C24" s="59"/>
      <c r="D24" s="59"/>
      <c r="E24" s="59"/>
      <c r="F24" s="59"/>
      <c r="G24" s="59"/>
      <c r="H24" s="59"/>
      <c r="I24" s="59"/>
      <c r="J24" s="59"/>
      <c r="K24" s="59"/>
      <c r="L24" s="59"/>
      <c r="M24" s="59"/>
      <c r="N24" s="59"/>
    </row>
    <row r="25" spans="2:14" x14ac:dyDescent="0.25">
      <c r="B25" s="60"/>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F2F1-97BA-4105-8286-AF2282678D1E}">
  <sheetPr>
    <tabColor theme="0" tint="-0.34998626667073579"/>
    <pageSetUpPr fitToPage="1"/>
  </sheetPr>
  <dimension ref="B1:P27"/>
  <sheetViews>
    <sheetView showGridLines="0" view="pageBreakPreview" zoomScale="130" zoomScaleNormal="100" zoomScaleSheetLayoutView="130" workbookViewId="0">
      <selection activeCell="W15" sqref="W15"/>
    </sheetView>
  </sheetViews>
  <sheetFormatPr defaultColWidth="8.7109375" defaultRowHeight="11.25" x14ac:dyDescent="0.2"/>
  <cols>
    <col min="1" max="1" width="2.85546875" style="2" customWidth="1"/>
    <col min="2" max="16384" width="8.7109375" style="2"/>
  </cols>
  <sheetData>
    <row r="1" spans="2:16" ht="12.75" x14ac:dyDescent="0.2">
      <c r="B1" s="3" t="s">
        <v>343</v>
      </c>
    </row>
    <row r="2" spans="2:16" x14ac:dyDescent="0.2">
      <c r="B2" s="429" t="s">
        <v>344</v>
      </c>
      <c r="C2" s="429"/>
      <c r="D2" s="429"/>
      <c r="E2" s="429"/>
      <c r="F2" s="429"/>
      <c r="G2" s="429"/>
      <c r="H2" s="429"/>
      <c r="I2" s="429"/>
      <c r="J2" s="429"/>
      <c r="K2" s="429"/>
      <c r="L2" s="429"/>
      <c r="M2" s="429"/>
      <c r="N2" s="429"/>
      <c r="O2" s="429"/>
      <c r="P2" s="429"/>
    </row>
    <row r="3" spans="2:16" x14ac:dyDescent="0.2">
      <c r="B3" s="429"/>
      <c r="C3" s="429"/>
      <c r="D3" s="429"/>
      <c r="E3" s="429"/>
      <c r="F3" s="429"/>
      <c r="G3" s="429"/>
      <c r="H3" s="429"/>
      <c r="I3" s="429"/>
      <c r="J3" s="429"/>
      <c r="K3" s="429"/>
      <c r="L3" s="429"/>
      <c r="M3" s="429"/>
      <c r="N3" s="429"/>
      <c r="O3" s="429"/>
      <c r="P3" s="429"/>
    </row>
    <row r="4" spans="2:16" x14ac:dyDescent="0.2">
      <c r="B4" s="429"/>
      <c r="C4" s="429"/>
      <c r="D4" s="429"/>
      <c r="E4" s="429"/>
      <c r="F4" s="429"/>
      <c r="G4" s="429"/>
      <c r="H4" s="429"/>
      <c r="I4" s="429"/>
      <c r="J4" s="429"/>
      <c r="K4" s="429"/>
      <c r="L4" s="429"/>
      <c r="M4" s="429"/>
      <c r="N4" s="429"/>
      <c r="O4" s="429"/>
      <c r="P4" s="429"/>
    </row>
    <row r="5" spans="2:16" x14ac:dyDescent="0.2">
      <c r="B5" s="429"/>
      <c r="C5" s="429"/>
      <c r="D5" s="429"/>
      <c r="E5" s="429"/>
      <c r="F5" s="429"/>
      <c r="G5" s="429"/>
      <c r="H5" s="429"/>
      <c r="I5" s="429"/>
      <c r="J5" s="429"/>
      <c r="K5" s="429"/>
      <c r="L5" s="429"/>
      <c r="M5" s="429"/>
      <c r="N5" s="429"/>
      <c r="O5" s="429"/>
      <c r="P5" s="429"/>
    </row>
    <row r="6" spans="2:16" x14ac:dyDescent="0.2">
      <c r="B6" s="429"/>
      <c r="C6" s="429"/>
      <c r="D6" s="429"/>
      <c r="E6" s="429"/>
      <c r="F6" s="429"/>
      <c r="G6" s="429"/>
      <c r="H6" s="429"/>
      <c r="I6" s="429"/>
      <c r="J6" s="429"/>
      <c r="K6" s="429"/>
      <c r="L6" s="429"/>
      <c r="M6" s="429"/>
      <c r="N6" s="429"/>
      <c r="O6" s="429"/>
      <c r="P6" s="429"/>
    </row>
    <row r="7" spans="2:16" x14ac:dyDescent="0.2">
      <c r="B7" s="429"/>
      <c r="C7" s="429"/>
      <c r="D7" s="429"/>
      <c r="E7" s="429"/>
      <c r="F7" s="429"/>
      <c r="G7" s="429"/>
      <c r="H7" s="429"/>
      <c r="I7" s="429"/>
      <c r="J7" s="429"/>
      <c r="K7" s="429"/>
      <c r="L7" s="429"/>
      <c r="M7" s="429"/>
      <c r="N7" s="429"/>
      <c r="O7" s="429"/>
      <c r="P7" s="429"/>
    </row>
    <row r="8" spans="2:16" x14ac:dyDescent="0.2">
      <c r="B8" s="429"/>
      <c r="C8" s="429"/>
      <c r="D8" s="429"/>
      <c r="E8" s="429"/>
      <c r="F8" s="429"/>
      <c r="G8" s="429"/>
      <c r="H8" s="429"/>
      <c r="I8" s="429"/>
      <c r="J8" s="429"/>
      <c r="K8" s="429"/>
      <c r="L8" s="429"/>
      <c r="M8" s="429"/>
      <c r="N8" s="429"/>
      <c r="O8" s="429"/>
      <c r="P8" s="429"/>
    </row>
    <row r="9" spans="2:16" x14ac:dyDescent="0.2">
      <c r="B9" s="429"/>
      <c r="C9" s="429"/>
      <c r="D9" s="429"/>
      <c r="E9" s="429"/>
      <c r="F9" s="429"/>
      <c r="G9" s="429"/>
      <c r="H9" s="429"/>
      <c r="I9" s="429"/>
      <c r="J9" s="429"/>
      <c r="K9" s="429"/>
      <c r="L9" s="429"/>
      <c r="M9" s="429"/>
      <c r="N9" s="429"/>
      <c r="O9" s="429"/>
      <c r="P9" s="429"/>
    </row>
    <row r="10" spans="2:16" x14ac:dyDescent="0.2">
      <c r="B10" s="429"/>
      <c r="C10" s="429"/>
      <c r="D10" s="429"/>
      <c r="E10" s="429"/>
      <c r="F10" s="429"/>
      <c r="G10" s="429"/>
      <c r="H10" s="429"/>
      <c r="I10" s="429"/>
      <c r="J10" s="429"/>
      <c r="K10" s="429"/>
      <c r="L10" s="429"/>
      <c r="M10" s="429"/>
      <c r="N10" s="429"/>
      <c r="O10" s="429"/>
      <c r="P10" s="429"/>
    </row>
    <row r="11" spans="2:16" x14ac:dyDescent="0.2">
      <c r="B11" s="429"/>
      <c r="C11" s="429"/>
      <c r="D11" s="429"/>
      <c r="E11" s="429"/>
      <c r="F11" s="429"/>
      <c r="G11" s="429"/>
      <c r="H11" s="429"/>
      <c r="I11" s="429"/>
      <c r="J11" s="429"/>
      <c r="K11" s="429"/>
      <c r="L11" s="429"/>
      <c r="M11" s="429"/>
      <c r="N11" s="429"/>
      <c r="O11" s="429"/>
      <c r="P11" s="429"/>
    </row>
    <row r="12" spans="2:16" x14ac:dyDescent="0.2">
      <c r="B12" s="429"/>
      <c r="C12" s="429"/>
      <c r="D12" s="429"/>
      <c r="E12" s="429"/>
      <c r="F12" s="429"/>
      <c r="G12" s="429"/>
      <c r="H12" s="429"/>
      <c r="I12" s="429"/>
      <c r="J12" s="429"/>
      <c r="K12" s="429"/>
      <c r="L12" s="429"/>
      <c r="M12" s="429"/>
      <c r="N12" s="429"/>
      <c r="O12" s="429"/>
      <c r="P12" s="429"/>
    </row>
    <row r="13" spans="2:16" x14ac:dyDescent="0.2">
      <c r="B13" s="429"/>
      <c r="C13" s="429"/>
      <c r="D13" s="429"/>
      <c r="E13" s="429"/>
      <c r="F13" s="429"/>
      <c r="G13" s="429"/>
      <c r="H13" s="429"/>
      <c r="I13" s="429"/>
      <c r="J13" s="429"/>
      <c r="K13" s="429"/>
      <c r="L13" s="429"/>
      <c r="M13" s="429"/>
      <c r="N13" s="429"/>
      <c r="O13" s="429"/>
      <c r="P13" s="429"/>
    </row>
    <row r="14" spans="2:16" x14ac:dyDescent="0.2">
      <c r="B14" s="429"/>
      <c r="C14" s="429"/>
      <c r="D14" s="429"/>
      <c r="E14" s="429"/>
      <c r="F14" s="429"/>
      <c r="G14" s="429"/>
      <c r="H14" s="429"/>
      <c r="I14" s="429"/>
      <c r="J14" s="429"/>
      <c r="K14" s="429"/>
      <c r="L14" s="429"/>
      <c r="M14" s="429"/>
      <c r="N14" s="429"/>
      <c r="O14" s="429"/>
      <c r="P14" s="429"/>
    </row>
    <row r="15" spans="2:16" x14ac:dyDescent="0.2">
      <c r="B15" s="429"/>
      <c r="C15" s="429"/>
      <c r="D15" s="429"/>
      <c r="E15" s="429"/>
      <c r="F15" s="429"/>
      <c r="G15" s="429"/>
      <c r="H15" s="429"/>
      <c r="I15" s="429"/>
      <c r="J15" s="429"/>
      <c r="K15" s="429"/>
      <c r="L15" s="429"/>
      <c r="M15" s="429"/>
      <c r="N15" s="429"/>
      <c r="O15" s="429"/>
      <c r="P15" s="429"/>
    </row>
    <row r="16" spans="2:16" x14ac:dyDescent="0.2">
      <c r="B16" s="429"/>
      <c r="C16" s="429"/>
      <c r="D16" s="429"/>
      <c r="E16" s="429"/>
      <c r="F16" s="429"/>
      <c r="G16" s="429"/>
      <c r="H16" s="429"/>
      <c r="I16" s="429"/>
      <c r="J16" s="429"/>
      <c r="K16" s="429"/>
      <c r="L16" s="429"/>
      <c r="M16" s="429"/>
      <c r="N16" s="429"/>
      <c r="O16" s="429"/>
      <c r="P16" s="429"/>
    </row>
    <row r="17" spans="2:16" x14ac:dyDescent="0.2">
      <c r="B17" s="429"/>
      <c r="C17" s="429"/>
      <c r="D17" s="429"/>
      <c r="E17" s="429"/>
      <c r="F17" s="429"/>
      <c r="G17" s="429"/>
      <c r="H17" s="429"/>
      <c r="I17" s="429"/>
      <c r="J17" s="429"/>
      <c r="K17" s="429"/>
      <c r="L17" s="429"/>
      <c r="M17" s="429"/>
      <c r="N17" s="429"/>
      <c r="O17" s="429"/>
      <c r="P17" s="429"/>
    </row>
    <row r="18" spans="2:16" x14ac:dyDescent="0.2">
      <c r="B18" s="429"/>
      <c r="C18" s="429"/>
      <c r="D18" s="429"/>
      <c r="E18" s="429"/>
      <c r="F18" s="429"/>
      <c r="G18" s="429"/>
      <c r="H18" s="429"/>
      <c r="I18" s="429"/>
      <c r="J18" s="429"/>
      <c r="K18" s="429"/>
      <c r="L18" s="429"/>
      <c r="M18" s="429"/>
      <c r="N18" s="429"/>
      <c r="O18" s="429"/>
      <c r="P18" s="429"/>
    </row>
    <row r="19" spans="2:16" x14ac:dyDescent="0.2">
      <c r="B19" s="429"/>
      <c r="C19" s="429"/>
      <c r="D19" s="429"/>
      <c r="E19" s="429"/>
      <c r="F19" s="429"/>
      <c r="G19" s="429"/>
      <c r="H19" s="429"/>
      <c r="I19" s="429"/>
      <c r="J19" s="429"/>
      <c r="K19" s="429"/>
      <c r="L19" s="429"/>
      <c r="M19" s="429"/>
      <c r="N19" s="429"/>
      <c r="O19" s="429"/>
      <c r="P19" s="429"/>
    </row>
    <row r="20" spans="2:16" x14ac:dyDescent="0.2">
      <c r="B20" s="429"/>
      <c r="C20" s="429"/>
      <c r="D20" s="429"/>
      <c r="E20" s="429"/>
      <c r="F20" s="429"/>
      <c r="G20" s="429"/>
      <c r="H20" s="429"/>
      <c r="I20" s="429"/>
      <c r="J20" s="429"/>
      <c r="K20" s="429"/>
      <c r="L20" s="429"/>
      <c r="M20" s="429"/>
      <c r="N20" s="429"/>
      <c r="O20" s="429"/>
      <c r="P20" s="429"/>
    </row>
    <row r="21" spans="2:16" x14ac:dyDescent="0.2">
      <c r="B21" s="429"/>
      <c r="C21" s="429"/>
      <c r="D21" s="429"/>
      <c r="E21" s="429"/>
      <c r="F21" s="429"/>
      <c r="G21" s="429"/>
      <c r="H21" s="429"/>
      <c r="I21" s="429"/>
      <c r="J21" s="429"/>
      <c r="K21" s="429"/>
      <c r="L21" s="429"/>
      <c r="M21" s="429"/>
      <c r="N21" s="429"/>
      <c r="O21" s="429"/>
      <c r="P21" s="429"/>
    </row>
    <row r="22" spans="2:16" x14ac:dyDescent="0.2">
      <c r="B22" s="429"/>
      <c r="C22" s="429"/>
      <c r="D22" s="429"/>
      <c r="E22" s="429"/>
      <c r="F22" s="429"/>
      <c r="G22" s="429"/>
      <c r="H22" s="429"/>
      <c r="I22" s="429"/>
      <c r="J22" s="429"/>
      <c r="K22" s="429"/>
      <c r="L22" s="429"/>
      <c r="M22" s="429"/>
      <c r="N22" s="429"/>
      <c r="O22" s="429"/>
      <c r="P22" s="429"/>
    </row>
    <row r="23" spans="2:16" x14ac:dyDescent="0.2">
      <c r="B23" s="429"/>
      <c r="C23" s="429"/>
      <c r="D23" s="429"/>
      <c r="E23" s="429"/>
      <c r="F23" s="429"/>
      <c r="G23" s="429"/>
      <c r="H23" s="429"/>
      <c r="I23" s="429"/>
      <c r="J23" s="429"/>
      <c r="K23" s="429"/>
      <c r="L23" s="429"/>
      <c r="M23" s="429"/>
      <c r="N23" s="429"/>
      <c r="O23" s="429"/>
      <c r="P23" s="429"/>
    </row>
    <row r="24" spans="2:16" x14ac:dyDescent="0.2">
      <c r="B24" s="429"/>
      <c r="C24" s="429"/>
      <c r="D24" s="429"/>
      <c r="E24" s="429"/>
      <c r="F24" s="429"/>
      <c r="G24" s="429"/>
      <c r="H24" s="429"/>
      <c r="I24" s="429"/>
      <c r="J24" s="429"/>
      <c r="K24" s="429"/>
      <c r="L24" s="429"/>
      <c r="M24" s="429"/>
      <c r="N24" s="429"/>
      <c r="O24" s="429"/>
      <c r="P24" s="429"/>
    </row>
    <row r="25" spans="2:16" x14ac:dyDescent="0.2">
      <c r="B25" s="429"/>
      <c r="C25" s="429"/>
      <c r="D25" s="429"/>
      <c r="E25" s="429"/>
      <c r="F25" s="429"/>
      <c r="G25" s="429"/>
      <c r="H25" s="429"/>
      <c r="I25" s="429"/>
      <c r="J25" s="429"/>
      <c r="K25" s="429"/>
      <c r="L25" s="429"/>
      <c r="M25" s="429"/>
      <c r="N25" s="429"/>
      <c r="O25" s="429"/>
      <c r="P25" s="429"/>
    </row>
    <row r="26" spans="2:16" x14ac:dyDescent="0.2">
      <c r="B26" s="429"/>
      <c r="C26" s="429"/>
      <c r="D26" s="429"/>
      <c r="E26" s="429"/>
      <c r="F26" s="429"/>
      <c r="G26" s="429"/>
      <c r="H26" s="429"/>
      <c r="I26" s="429"/>
      <c r="J26" s="429"/>
      <c r="K26" s="429"/>
      <c r="L26" s="429"/>
      <c r="M26" s="429"/>
      <c r="N26" s="429"/>
      <c r="O26" s="429"/>
      <c r="P26" s="429"/>
    </row>
    <row r="27" spans="2:16" x14ac:dyDescent="0.2">
      <c r="B27" s="429"/>
      <c r="C27" s="429"/>
      <c r="D27" s="429"/>
      <c r="E27" s="429"/>
      <c r="F27" s="429"/>
      <c r="G27" s="429"/>
      <c r="H27" s="429"/>
      <c r="I27" s="429"/>
      <c r="J27" s="429"/>
      <c r="K27" s="429"/>
      <c r="L27" s="429"/>
      <c r="M27" s="429"/>
      <c r="N27" s="429"/>
      <c r="O27" s="429"/>
      <c r="P27" s="429"/>
    </row>
  </sheetData>
  <mergeCells count="1">
    <mergeCell ref="B2:P27"/>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DE47-74DC-4127-81BA-F8AA6889ABAA}">
  <sheetPr>
    <pageSetUpPr fitToPage="1"/>
  </sheetPr>
  <dimension ref="A1:D47"/>
  <sheetViews>
    <sheetView showGridLines="0" view="pageBreakPreview" zoomScale="115" zoomScaleNormal="130" zoomScaleSheetLayoutView="115" workbookViewId="0">
      <pane ySplit="3" topLeftCell="A4" activePane="bottomLeft" state="frozen"/>
      <selection activeCell="S19" sqref="S19"/>
      <selection pane="bottomLeft" activeCell="B9" sqref="B9"/>
    </sheetView>
  </sheetViews>
  <sheetFormatPr defaultColWidth="9.140625" defaultRowHeight="12.75" x14ac:dyDescent="0.2"/>
  <cols>
    <col min="1" max="1" width="35.5703125" style="1" customWidth="1"/>
    <col min="2" max="2" width="11" style="1" bestFit="1" customWidth="1"/>
    <col min="3" max="4" width="9.5703125" style="1" customWidth="1"/>
    <col min="5" max="16367" width="9.140625" style="1"/>
    <col min="16368" max="16368" width="9.140625" style="1" bestFit="1"/>
    <col min="16369" max="16384" width="9.140625" style="1"/>
  </cols>
  <sheetData>
    <row r="1" spans="1:4" ht="15" x14ac:dyDescent="0.2">
      <c r="A1" s="346" t="s">
        <v>5</v>
      </c>
      <c r="B1" s="347"/>
      <c r="C1" s="347"/>
      <c r="D1" s="347"/>
    </row>
    <row r="2" spans="1:4" ht="21.4" customHeight="1" x14ac:dyDescent="0.2">
      <c r="A2" s="409" t="s">
        <v>6</v>
      </c>
      <c r="B2" s="89"/>
      <c r="C2" s="407" t="s">
        <v>7</v>
      </c>
      <c r="D2" s="408"/>
    </row>
    <row r="3" spans="1:4" ht="16.899999999999999" customHeight="1" x14ac:dyDescent="0.2">
      <c r="A3" s="410"/>
      <c r="B3" s="349" t="s">
        <v>8</v>
      </c>
      <c r="C3" s="349" t="s">
        <v>9</v>
      </c>
      <c r="D3" s="349" t="s">
        <v>10</v>
      </c>
    </row>
    <row r="4" spans="1:4" ht="13.35" customHeight="1" x14ac:dyDescent="0.2">
      <c r="A4" s="13" t="s">
        <v>11</v>
      </c>
      <c r="B4" s="5" t="s">
        <v>12</v>
      </c>
      <c r="C4" s="6">
        <v>2366</v>
      </c>
      <c r="D4" s="145">
        <v>2761</v>
      </c>
    </row>
    <row r="5" spans="1:4" ht="13.35" customHeight="1" x14ac:dyDescent="0.2">
      <c r="A5" s="10" t="s">
        <v>13</v>
      </c>
      <c r="B5" s="5" t="s">
        <v>12</v>
      </c>
      <c r="C5" s="6">
        <v>70</v>
      </c>
      <c r="D5" s="145">
        <v>79</v>
      </c>
    </row>
    <row r="6" spans="1:4" ht="13.35" customHeight="1" x14ac:dyDescent="0.2">
      <c r="A6" s="14" t="s">
        <v>14</v>
      </c>
      <c r="B6" s="7" t="s">
        <v>12</v>
      </c>
      <c r="C6" s="8">
        <v>2436</v>
      </c>
      <c r="D6" s="144">
        <v>2840</v>
      </c>
    </row>
    <row r="7" spans="1:4" ht="13.35" customHeight="1" x14ac:dyDescent="0.2">
      <c r="A7" s="14" t="s">
        <v>15</v>
      </c>
      <c r="B7" s="7" t="s">
        <v>12</v>
      </c>
      <c r="C7" s="8">
        <v>550</v>
      </c>
      <c r="D7" s="144">
        <v>645</v>
      </c>
    </row>
    <row r="8" spans="1:4" ht="13.35" customHeight="1" x14ac:dyDescent="0.2">
      <c r="A8" s="14" t="s">
        <v>16</v>
      </c>
      <c r="B8" s="7" t="s">
        <v>17</v>
      </c>
      <c r="C8" s="8">
        <v>61</v>
      </c>
      <c r="D8" s="144">
        <v>39</v>
      </c>
    </row>
    <row r="9" spans="1:4" ht="13.35" customHeight="1" x14ac:dyDescent="0.2">
      <c r="A9" s="146" t="s">
        <v>18</v>
      </c>
      <c r="B9" s="147"/>
      <c r="C9" s="148"/>
      <c r="D9" s="149">
        <v>3524</v>
      </c>
    </row>
    <row r="10" spans="1:4" ht="13.35" customHeight="1" x14ac:dyDescent="0.2">
      <c r="A10" s="14" t="s">
        <v>19</v>
      </c>
      <c r="B10" s="7" t="s">
        <v>20</v>
      </c>
      <c r="C10" s="8">
        <v>150</v>
      </c>
      <c r="D10" s="144">
        <v>150</v>
      </c>
    </row>
    <row r="11" spans="1:4" ht="13.35" customHeight="1" x14ac:dyDescent="0.2">
      <c r="A11" s="14" t="s">
        <v>21</v>
      </c>
      <c r="B11" s="7" t="s">
        <v>20</v>
      </c>
      <c r="C11" s="8">
        <v>351</v>
      </c>
      <c r="D11" s="144">
        <v>351</v>
      </c>
    </row>
    <row r="12" spans="1:4" ht="13.35" customHeight="1" x14ac:dyDescent="0.2">
      <c r="A12" s="146" t="s">
        <v>22</v>
      </c>
      <c r="B12" s="147"/>
      <c r="C12" s="148"/>
      <c r="D12" s="149">
        <v>501</v>
      </c>
    </row>
    <row r="13" spans="1:4" ht="13.35" customHeight="1" x14ac:dyDescent="0.2">
      <c r="A13" s="153" t="s">
        <v>23</v>
      </c>
      <c r="B13" s="150"/>
      <c r="C13" s="151"/>
      <c r="D13" s="152">
        <v>4025</v>
      </c>
    </row>
    <row r="14" spans="1:4" ht="13.35" customHeight="1" x14ac:dyDescent="0.2">
      <c r="A14" s="10" t="s">
        <v>24</v>
      </c>
      <c r="B14" s="5" t="s">
        <v>25</v>
      </c>
      <c r="C14" s="6">
        <v>69</v>
      </c>
      <c r="D14" s="145">
        <v>93</v>
      </c>
    </row>
    <row r="15" spans="1:4" ht="13.35" customHeight="1" x14ac:dyDescent="0.2">
      <c r="A15" s="14" t="s">
        <v>26</v>
      </c>
      <c r="B15" s="7" t="s">
        <v>25</v>
      </c>
      <c r="C15" s="8">
        <v>69</v>
      </c>
      <c r="D15" s="144">
        <v>93</v>
      </c>
    </row>
    <row r="16" spans="1:4" ht="13.35" customHeight="1" x14ac:dyDescent="0.2">
      <c r="A16" s="10" t="s">
        <v>27</v>
      </c>
      <c r="B16" s="5" t="s">
        <v>12</v>
      </c>
      <c r="C16" s="6">
        <v>28</v>
      </c>
      <c r="D16" s="145">
        <v>32</v>
      </c>
    </row>
    <row r="17" spans="1:4" ht="13.35" customHeight="1" x14ac:dyDescent="0.2">
      <c r="A17" s="10" t="s">
        <v>28</v>
      </c>
      <c r="B17" s="5" t="s">
        <v>20</v>
      </c>
      <c r="C17" s="6">
        <v>150</v>
      </c>
      <c r="D17" s="145">
        <v>150</v>
      </c>
    </row>
    <row r="18" spans="1:4" ht="13.35" customHeight="1" x14ac:dyDescent="0.2">
      <c r="A18" s="10" t="s">
        <v>13</v>
      </c>
      <c r="B18" s="5" t="s">
        <v>12</v>
      </c>
      <c r="C18" s="6">
        <v>750</v>
      </c>
      <c r="D18" s="145">
        <v>856</v>
      </c>
    </row>
    <row r="19" spans="1:4" ht="13.35" customHeight="1" x14ac:dyDescent="0.2">
      <c r="A19" s="55" t="s">
        <v>31</v>
      </c>
      <c r="B19" s="7" t="s">
        <v>29</v>
      </c>
      <c r="C19" s="8" t="s">
        <v>30</v>
      </c>
      <c r="D19" s="144">
        <v>1038</v>
      </c>
    </row>
    <row r="20" spans="1:4" ht="13.35" customHeight="1" x14ac:dyDescent="0.2">
      <c r="A20" s="10" t="s">
        <v>32</v>
      </c>
      <c r="B20" s="5" t="s">
        <v>12</v>
      </c>
      <c r="C20" s="6">
        <v>1674</v>
      </c>
      <c r="D20" s="145">
        <v>1919</v>
      </c>
    </row>
    <row r="21" spans="1:4" ht="13.35" customHeight="1" x14ac:dyDescent="0.2">
      <c r="A21" s="10" t="s">
        <v>13</v>
      </c>
      <c r="B21" s="5" t="s">
        <v>12</v>
      </c>
      <c r="C21" s="6">
        <v>149</v>
      </c>
      <c r="D21" s="145">
        <v>170</v>
      </c>
    </row>
    <row r="22" spans="1:4" ht="13.35" customHeight="1" x14ac:dyDescent="0.2">
      <c r="A22" s="55" t="s">
        <v>33</v>
      </c>
      <c r="B22" s="7" t="s">
        <v>12</v>
      </c>
      <c r="C22" s="8">
        <v>1823</v>
      </c>
      <c r="D22" s="144">
        <v>2089</v>
      </c>
    </row>
    <row r="23" spans="1:4" ht="13.35" customHeight="1" x14ac:dyDescent="0.2">
      <c r="A23" s="10" t="s">
        <v>34</v>
      </c>
      <c r="B23" s="5" t="s">
        <v>20</v>
      </c>
      <c r="C23" s="6">
        <v>45</v>
      </c>
      <c r="D23" s="145">
        <v>45</v>
      </c>
    </row>
    <row r="24" spans="1:4" ht="13.35" customHeight="1" x14ac:dyDescent="0.2">
      <c r="A24" s="220" t="s">
        <v>35</v>
      </c>
      <c r="B24" s="221" t="s">
        <v>20</v>
      </c>
      <c r="C24" s="8">
        <v>45</v>
      </c>
      <c r="D24" s="144">
        <v>45</v>
      </c>
    </row>
    <row r="25" spans="1:4" ht="13.35" customHeight="1" x14ac:dyDescent="0.2">
      <c r="A25" s="153" t="s">
        <v>36</v>
      </c>
      <c r="B25" s="150"/>
      <c r="C25" s="151"/>
      <c r="D25" s="152">
        <v>3265</v>
      </c>
    </row>
    <row r="26" spans="1:4" ht="13.35" customHeight="1" x14ac:dyDescent="0.2">
      <c r="A26" s="55" t="s">
        <v>37</v>
      </c>
      <c r="B26" s="7" t="s">
        <v>12</v>
      </c>
      <c r="C26" s="8">
        <v>30</v>
      </c>
      <c r="D26" s="144">
        <v>35</v>
      </c>
    </row>
    <row r="27" spans="1:4" ht="13.35" customHeight="1" x14ac:dyDescent="0.2">
      <c r="A27" s="55" t="s">
        <v>38</v>
      </c>
      <c r="B27" s="7" t="s">
        <v>17</v>
      </c>
      <c r="C27" s="8">
        <v>23</v>
      </c>
      <c r="D27" s="144">
        <v>15</v>
      </c>
    </row>
    <row r="28" spans="1:4" ht="13.35" customHeight="1" x14ac:dyDescent="0.2">
      <c r="A28" s="146" t="s">
        <v>39</v>
      </c>
      <c r="B28" s="147"/>
      <c r="C28" s="148"/>
      <c r="D28" s="149">
        <v>50</v>
      </c>
    </row>
    <row r="29" spans="1:4" ht="13.35" customHeight="1" x14ac:dyDescent="0.2">
      <c r="A29" s="12" t="s">
        <v>40</v>
      </c>
      <c r="B29" s="9" t="s">
        <v>20</v>
      </c>
      <c r="C29" s="8">
        <v>720</v>
      </c>
      <c r="D29" s="144">
        <v>727</v>
      </c>
    </row>
    <row r="30" spans="1:4" ht="13.35" customHeight="1" x14ac:dyDescent="0.2">
      <c r="A30" s="12" t="s">
        <v>41</v>
      </c>
      <c r="B30" s="9" t="s">
        <v>12</v>
      </c>
      <c r="C30" s="8">
        <v>378</v>
      </c>
      <c r="D30" s="144">
        <v>443</v>
      </c>
    </row>
    <row r="31" spans="1:4" ht="13.35" customHeight="1" x14ac:dyDescent="0.2">
      <c r="A31" s="10" t="s">
        <v>42</v>
      </c>
      <c r="B31" s="11" t="s">
        <v>20</v>
      </c>
      <c r="C31" s="6">
        <v>30</v>
      </c>
      <c r="D31" s="145">
        <v>30</v>
      </c>
    </row>
    <row r="32" spans="1:4" ht="13.35" customHeight="1" x14ac:dyDescent="0.2">
      <c r="A32" s="10" t="s">
        <v>43</v>
      </c>
      <c r="B32" s="11" t="s">
        <v>12</v>
      </c>
      <c r="C32" s="6">
        <v>11</v>
      </c>
      <c r="D32" s="145">
        <v>13</v>
      </c>
    </row>
    <row r="33" spans="1:4" ht="13.35" customHeight="1" x14ac:dyDescent="0.2">
      <c r="A33" s="10" t="s">
        <v>44</v>
      </c>
      <c r="B33" s="11" t="s">
        <v>25</v>
      </c>
      <c r="C33" s="6">
        <v>141</v>
      </c>
      <c r="D33" s="145">
        <v>184</v>
      </c>
    </row>
    <row r="34" spans="1:4" ht="13.35" customHeight="1" x14ac:dyDescent="0.2">
      <c r="A34" s="10" t="s">
        <v>45</v>
      </c>
      <c r="B34" s="11" t="s">
        <v>12</v>
      </c>
      <c r="C34" s="6">
        <v>13</v>
      </c>
      <c r="D34" s="145">
        <v>15</v>
      </c>
    </row>
    <row r="35" spans="1:4" ht="13.35" customHeight="1" x14ac:dyDescent="0.2">
      <c r="A35" s="10" t="s">
        <v>46</v>
      </c>
      <c r="B35" s="11" t="s">
        <v>20</v>
      </c>
      <c r="C35" s="6">
        <v>282</v>
      </c>
      <c r="D35" s="145">
        <v>282</v>
      </c>
    </row>
    <row r="36" spans="1:4" ht="13.35" customHeight="1" x14ac:dyDescent="0.2">
      <c r="A36" s="146" t="s">
        <v>47</v>
      </c>
      <c r="B36" s="147"/>
      <c r="C36" s="148"/>
      <c r="D36" s="149">
        <v>1694</v>
      </c>
    </row>
    <row r="37" spans="1:4" ht="13.35" customHeight="1" x14ac:dyDescent="0.2">
      <c r="A37" s="153" t="s">
        <v>48</v>
      </c>
      <c r="B37" s="150"/>
      <c r="C37" s="151"/>
      <c r="D37" s="152">
        <v>1744</v>
      </c>
    </row>
    <row r="38" spans="1:4" ht="13.35" customHeight="1" x14ac:dyDescent="0.2">
      <c r="A38" s="91" t="s">
        <v>49</v>
      </c>
      <c r="B38" s="92"/>
      <c r="C38" s="93">
        <v>0</v>
      </c>
      <c r="D38" s="94">
        <v>9034</v>
      </c>
    </row>
    <row r="39" spans="1:4" ht="13.35" customHeight="1" x14ac:dyDescent="0.2">
      <c r="A39" s="26" t="s">
        <v>50</v>
      </c>
    </row>
    <row r="40" spans="1:4" ht="13.35" customHeight="1" x14ac:dyDescent="0.2"/>
    <row r="41" spans="1:4" ht="13.35" customHeight="1" x14ac:dyDescent="0.2">
      <c r="C41" s="203"/>
      <c r="D41" s="203"/>
    </row>
    <row r="42" spans="1:4" ht="13.35" customHeight="1" x14ac:dyDescent="0.2">
      <c r="A42" s="26"/>
    </row>
    <row r="43" spans="1:4" ht="13.35" customHeight="1" x14ac:dyDescent="0.2"/>
    <row r="44" spans="1:4" ht="13.35" customHeight="1" x14ac:dyDescent="0.2"/>
    <row r="45" spans="1:4" x14ac:dyDescent="0.2">
      <c r="D45" s="203"/>
    </row>
    <row r="46" spans="1:4" x14ac:dyDescent="0.2">
      <c r="A46" s="26"/>
      <c r="D46" s="203"/>
    </row>
    <row r="47" spans="1:4" x14ac:dyDescent="0.2">
      <c r="D47" s="208"/>
    </row>
  </sheetData>
  <mergeCells count="2">
    <mergeCell ref="C2:D2"/>
    <mergeCell ref="A2:A3"/>
  </mergeCells>
  <printOptions horizontalCentered="1" verticalCentered="1"/>
  <pageMargins left="0.25" right="0.25" top="0.75" bottom="0.75" header="0.3" footer="0.3"/>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8507-03F4-48E0-A46A-33153309104A}">
  <sheetPr>
    <pageSetUpPr fitToPage="1"/>
  </sheetPr>
  <dimension ref="A1:D59"/>
  <sheetViews>
    <sheetView showGridLines="0" view="pageBreakPreview" zoomScale="115" zoomScaleNormal="235" zoomScaleSheetLayoutView="115" workbookViewId="0">
      <pane ySplit="3" topLeftCell="A31" activePane="bottomLeft" state="frozen"/>
      <selection activeCell="S19" sqref="S19"/>
      <selection pane="bottomLeft"/>
    </sheetView>
  </sheetViews>
  <sheetFormatPr defaultColWidth="9.140625" defaultRowHeight="12.75" x14ac:dyDescent="0.2"/>
  <cols>
    <col min="1" max="1" width="28.85546875" style="1" bestFit="1" customWidth="1"/>
    <col min="2" max="2" width="10.140625" style="1" customWidth="1"/>
    <col min="3" max="4" width="9.5703125" style="1" customWidth="1"/>
    <col min="5" max="16384" width="9.140625" style="1"/>
  </cols>
  <sheetData>
    <row r="1" spans="1:4" ht="15" x14ac:dyDescent="0.2">
      <c r="A1" s="346" t="s">
        <v>51</v>
      </c>
      <c r="B1" s="347"/>
      <c r="C1" s="347"/>
      <c r="D1" s="347"/>
    </row>
    <row r="2" spans="1:4" ht="28.5" customHeight="1" x14ac:dyDescent="0.2">
      <c r="A2" s="409" t="s">
        <v>6</v>
      </c>
      <c r="B2" s="89"/>
      <c r="C2" s="407" t="s">
        <v>52</v>
      </c>
      <c r="D2" s="408"/>
    </row>
    <row r="3" spans="1:4" ht="22.5" customHeight="1" x14ac:dyDescent="0.2">
      <c r="A3" s="410"/>
      <c r="B3" s="349" t="s">
        <v>8</v>
      </c>
      <c r="C3" s="349" t="s">
        <v>9</v>
      </c>
      <c r="D3" s="349" t="s">
        <v>10</v>
      </c>
    </row>
    <row r="4" spans="1:4" ht="12.4" customHeight="1" x14ac:dyDescent="0.2">
      <c r="A4" s="13" t="s">
        <v>53</v>
      </c>
      <c r="B4" s="5" t="s">
        <v>12</v>
      </c>
      <c r="C4" s="6">
        <v>9</v>
      </c>
      <c r="D4" s="145">
        <v>11</v>
      </c>
    </row>
    <row r="5" spans="1:4" x14ac:dyDescent="0.2">
      <c r="A5" s="13" t="s">
        <v>54</v>
      </c>
      <c r="B5" s="5" t="s">
        <v>12</v>
      </c>
      <c r="C5" s="6">
        <v>189</v>
      </c>
      <c r="D5" s="145">
        <v>214</v>
      </c>
    </row>
    <row r="6" spans="1:4" x14ac:dyDescent="0.2">
      <c r="A6" s="13" t="s">
        <v>11</v>
      </c>
      <c r="B6" s="5" t="s">
        <v>12</v>
      </c>
      <c r="C6" s="6">
        <v>757</v>
      </c>
      <c r="D6" s="145">
        <v>890</v>
      </c>
    </row>
    <row r="7" spans="1:4" x14ac:dyDescent="0.2">
      <c r="A7" s="13" t="s">
        <v>13</v>
      </c>
      <c r="B7" s="5" t="s">
        <v>12</v>
      </c>
      <c r="C7" s="6">
        <v>0</v>
      </c>
      <c r="D7" s="145">
        <v>1</v>
      </c>
    </row>
    <row r="8" spans="1:4" x14ac:dyDescent="0.2">
      <c r="A8" s="14" t="s">
        <v>14</v>
      </c>
      <c r="B8" s="7" t="s">
        <v>12</v>
      </c>
      <c r="C8" s="8">
        <v>955</v>
      </c>
      <c r="D8" s="144">
        <v>1116</v>
      </c>
    </row>
    <row r="9" spans="1:4" x14ac:dyDescent="0.2">
      <c r="A9" s="13" t="s">
        <v>55</v>
      </c>
      <c r="B9" s="5" t="s">
        <v>12</v>
      </c>
      <c r="C9" s="6">
        <v>179</v>
      </c>
      <c r="D9" s="145">
        <v>204</v>
      </c>
    </row>
    <row r="10" spans="1:4" x14ac:dyDescent="0.2">
      <c r="A10" s="14" t="s">
        <v>15</v>
      </c>
      <c r="B10" s="7" t="s">
        <v>12</v>
      </c>
      <c r="C10" s="8">
        <v>179</v>
      </c>
      <c r="D10" s="144">
        <v>204</v>
      </c>
    </row>
    <row r="11" spans="1:4" x14ac:dyDescent="0.2">
      <c r="A11" s="13" t="s">
        <v>56</v>
      </c>
      <c r="B11" s="5" t="s">
        <v>12</v>
      </c>
      <c r="C11" s="6">
        <v>81</v>
      </c>
      <c r="D11" s="145">
        <v>94</v>
      </c>
    </row>
    <row r="12" spans="1:4" x14ac:dyDescent="0.2">
      <c r="A12" s="14" t="s">
        <v>57</v>
      </c>
      <c r="B12" s="7" t="s">
        <v>12</v>
      </c>
      <c r="C12" s="8">
        <v>81</v>
      </c>
      <c r="D12" s="144">
        <v>94</v>
      </c>
    </row>
    <row r="13" spans="1:4" ht="13.35" customHeight="1" x14ac:dyDescent="0.2">
      <c r="A13" s="146" t="s">
        <v>58</v>
      </c>
      <c r="B13" s="147"/>
      <c r="C13" s="148"/>
      <c r="D13" s="149">
        <v>1414.2656315965019</v>
      </c>
    </row>
    <row r="14" spans="1:4" x14ac:dyDescent="0.2">
      <c r="A14" s="13" t="s">
        <v>59</v>
      </c>
      <c r="B14" s="5" t="s">
        <v>20</v>
      </c>
      <c r="C14" s="6">
        <v>7</v>
      </c>
      <c r="D14" s="145">
        <v>7</v>
      </c>
    </row>
    <row r="15" spans="1:4" x14ac:dyDescent="0.2">
      <c r="A15" s="13" t="s">
        <v>60</v>
      </c>
      <c r="B15" s="5" t="s">
        <v>20</v>
      </c>
      <c r="C15" s="6">
        <v>30</v>
      </c>
      <c r="D15" s="145">
        <v>30</v>
      </c>
    </row>
    <row r="16" spans="1:4" x14ac:dyDescent="0.2">
      <c r="A16" s="13" t="s">
        <v>61</v>
      </c>
      <c r="B16" s="5" t="s">
        <v>29</v>
      </c>
      <c r="C16" s="6" t="s">
        <v>30</v>
      </c>
      <c r="D16" s="145">
        <v>10</v>
      </c>
    </row>
    <row r="17" spans="1:4" ht="14.25" customHeight="1" x14ac:dyDescent="0.2">
      <c r="A17" s="13" t="s">
        <v>13</v>
      </c>
      <c r="B17" s="5" t="s">
        <v>29</v>
      </c>
      <c r="C17" s="6" t="s">
        <v>30</v>
      </c>
      <c r="D17" s="145">
        <v>25</v>
      </c>
    </row>
    <row r="18" spans="1:4" x14ac:dyDescent="0.2">
      <c r="A18" s="14" t="s">
        <v>19</v>
      </c>
      <c r="B18" s="7" t="s">
        <v>29</v>
      </c>
      <c r="C18" s="8" t="s">
        <v>30</v>
      </c>
      <c r="D18" s="144">
        <v>72</v>
      </c>
    </row>
    <row r="19" spans="1:4" x14ac:dyDescent="0.2">
      <c r="A19" s="13" t="s">
        <v>62</v>
      </c>
      <c r="B19" s="5" t="s">
        <v>20</v>
      </c>
      <c r="C19" s="6">
        <v>148</v>
      </c>
      <c r="D19" s="145">
        <v>148</v>
      </c>
    </row>
    <row r="20" spans="1:4" x14ac:dyDescent="0.2">
      <c r="A20" s="13" t="s">
        <v>63</v>
      </c>
      <c r="B20" s="5" t="s">
        <v>29</v>
      </c>
      <c r="C20" s="6" t="s">
        <v>30</v>
      </c>
      <c r="D20" s="145">
        <v>95</v>
      </c>
    </row>
    <row r="21" spans="1:4" x14ac:dyDescent="0.2">
      <c r="A21" s="14" t="s">
        <v>62</v>
      </c>
      <c r="B21" s="7" t="s">
        <v>29</v>
      </c>
      <c r="C21" s="8" t="s">
        <v>30</v>
      </c>
      <c r="D21" s="144">
        <v>243</v>
      </c>
    </row>
    <row r="22" spans="1:4" ht="13.35" customHeight="1" x14ac:dyDescent="0.2">
      <c r="A22" s="146" t="s">
        <v>22</v>
      </c>
      <c r="B22" s="147"/>
      <c r="C22" s="148"/>
      <c r="D22" s="156">
        <v>315</v>
      </c>
    </row>
    <row r="23" spans="1:4" x14ac:dyDescent="0.2">
      <c r="A23" s="153" t="s">
        <v>23</v>
      </c>
      <c r="B23" s="154"/>
      <c r="C23" s="155"/>
      <c r="D23" s="152">
        <v>1729.2656315965019</v>
      </c>
    </row>
    <row r="24" spans="1:4" x14ac:dyDescent="0.2">
      <c r="A24" s="13" t="s">
        <v>64</v>
      </c>
      <c r="B24" s="5" t="s">
        <v>25</v>
      </c>
      <c r="C24" s="6">
        <v>10</v>
      </c>
      <c r="D24" s="145">
        <v>14</v>
      </c>
    </row>
    <row r="25" spans="1:4" x14ac:dyDescent="0.2">
      <c r="A25" s="13" t="s">
        <v>65</v>
      </c>
      <c r="B25" s="5" t="s">
        <v>25</v>
      </c>
      <c r="C25" s="6">
        <v>9</v>
      </c>
      <c r="D25" s="145">
        <v>12</v>
      </c>
    </row>
    <row r="26" spans="1:4" x14ac:dyDescent="0.2">
      <c r="A26" s="13" t="s">
        <v>66</v>
      </c>
      <c r="B26" s="5" t="s">
        <v>25</v>
      </c>
      <c r="C26" s="6">
        <v>12</v>
      </c>
      <c r="D26" s="145">
        <v>16</v>
      </c>
    </row>
    <row r="27" spans="1:4" x14ac:dyDescent="0.2">
      <c r="A27" s="13" t="s">
        <v>67</v>
      </c>
      <c r="B27" s="5" t="s">
        <v>25</v>
      </c>
      <c r="C27" s="6">
        <v>7</v>
      </c>
      <c r="D27" s="145">
        <v>9</v>
      </c>
    </row>
    <row r="28" spans="1:4" x14ac:dyDescent="0.2">
      <c r="A28" s="13" t="s">
        <v>68</v>
      </c>
      <c r="B28" s="5" t="s">
        <v>25</v>
      </c>
      <c r="C28" s="6">
        <v>44</v>
      </c>
      <c r="D28" s="145">
        <v>62</v>
      </c>
    </row>
    <row r="29" spans="1:4" x14ac:dyDescent="0.2">
      <c r="A29" s="13" t="s">
        <v>69</v>
      </c>
      <c r="B29" s="5" t="s">
        <v>25</v>
      </c>
      <c r="C29" s="6">
        <v>21</v>
      </c>
      <c r="D29" s="145">
        <v>29</v>
      </c>
    </row>
    <row r="30" spans="1:4" x14ac:dyDescent="0.2">
      <c r="A30" s="13" t="s">
        <v>13</v>
      </c>
      <c r="B30" s="5" t="s">
        <v>25</v>
      </c>
      <c r="C30" s="6">
        <v>13</v>
      </c>
      <c r="D30" s="145">
        <v>17</v>
      </c>
    </row>
    <row r="31" spans="1:4" x14ac:dyDescent="0.2">
      <c r="A31" s="14" t="s">
        <v>26</v>
      </c>
      <c r="B31" s="7" t="s">
        <v>25</v>
      </c>
      <c r="C31" s="8">
        <v>116</v>
      </c>
      <c r="D31" s="144">
        <v>159</v>
      </c>
    </row>
    <row r="32" spans="1:4" x14ac:dyDescent="0.2">
      <c r="A32" s="13" t="s">
        <v>70</v>
      </c>
      <c r="B32" s="5" t="s">
        <v>12</v>
      </c>
      <c r="C32" s="6">
        <v>168</v>
      </c>
      <c r="D32" s="145">
        <v>195</v>
      </c>
    </row>
    <row r="33" spans="1:4" x14ac:dyDescent="0.2">
      <c r="A33" s="13" t="s">
        <v>27</v>
      </c>
      <c r="B33" s="5" t="s">
        <v>12</v>
      </c>
      <c r="C33" s="6">
        <v>3</v>
      </c>
      <c r="D33" s="145">
        <v>3</v>
      </c>
    </row>
    <row r="34" spans="1:4" x14ac:dyDescent="0.2">
      <c r="A34" s="13" t="s">
        <v>28</v>
      </c>
      <c r="B34" s="5" t="s">
        <v>20</v>
      </c>
      <c r="C34" s="6">
        <v>5</v>
      </c>
      <c r="D34" s="145">
        <v>5</v>
      </c>
    </row>
    <row r="35" spans="1:4" x14ac:dyDescent="0.2">
      <c r="A35" s="13" t="s">
        <v>13</v>
      </c>
      <c r="B35" s="5" t="s">
        <v>29</v>
      </c>
      <c r="C35" s="6" t="s">
        <v>30</v>
      </c>
      <c r="D35" s="145">
        <v>197</v>
      </c>
    </row>
    <row r="36" spans="1:4" x14ac:dyDescent="0.2">
      <c r="A36" s="14" t="s">
        <v>31</v>
      </c>
      <c r="B36" s="7" t="s">
        <v>71</v>
      </c>
      <c r="C36" s="8" t="s">
        <v>30</v>
      </c>
      <c r="D36" s="144">
        <v>400</v>
      </c>
    </row>
    <row r="37" spans="1:4" x14ac:dyDescent="0.2">
      <c r="A37" s="13" t="s">
        <v>72</v>
      </c>
      <c r="B37" s="5" t="s">
        <v>12</v>
      </c>
      <c r="C37" s="6">
        <v>259</v>
      </c>
      <c r="D37" s="145">
        <v>295</v>
      </c>
    </row>
    <row r="38" spans="1:4" x14ac:dyDescent="0.2">
      <c r="A38" s="13" t="s">
        <v>32</v>
      </c>
      <c r="B38" s="5" t="s">
        <v>12</v>
      </c>
      <c r="C38" s="6">
        <v>179</v>
      </c>
      <c r="D38" s="145">
        <v>209</v>
      </c>
    </row>
    <row r="39" spans="1:4" x14ac:dyDescent="0.2">
      <c r="A39" s="13" t="s">
        <v>13</v>
      </c>
      <c r="B39" s="5" t="s">
        <v>12</v>
      </c>
      <c r="C39" s="6">
        <v>184</v>
      </c>
      <c r="D39" s="145">
        <v>212</v>
      </c>
    </row>
    <row r="40" spans="1:4" x14ac:dyDescent="0.2">
      <c r="A40" s="14" t="s">
        <v>33</v>
      </c>
      <c r="B40" s="7" t="s">
        <v>12</v>
      </c>
      <c r="C40" s="8">
        <v>622</v>
      </c>
      <c r="D40" s="144">
        <v>716</v>
      </c>
    </row>
    <row r="41" spans="1:4" x14ac:dyDescent="0.2">
      <c r="A41" s="13" t="s">
        <v>34</v>
      </c>
      <c r="B41" s="5" t="s">
        <v>20</v>
      </c>
      <c r="C41" s="6">
        <v>33</v>
      </c>
      <c r="D41" s="145">
        <v>33</v>
      </c>
    </row>
    <row r="42" spans="1:4" x14ac:dyDescent="0.2">
      <c r="A42" s="14" t="s">
        <v>35</v>
      </c>
      <c r="B42" s="7" t="s">
        <v>20</v>
      </c>
      <c r="C42" s="8">
        <v>33</v>
      </c>
      <c r="D42" s="144">
        <v>33</v>
      </c>
    </row>
    <row r="43" spans="1:4" x14ac:dyDescent="0.2">
      <c r="A43" s="153" t="s">
        <v>36</v>
      </c>
      <c r="B43" s="154"/>
      <c r="C43" s="155"/>
      <c r="D43" s="152">
        <v>1308</v>
      </c>
    </row>
    <row r="44" spans="1:4" x14ac:dyDescent="0.2">
      <c r="A44" s="13" t="s">
        <v>73</v>
      </c>
      <c r="B44" s="5" t="s">
        <v>12</v>
      </c>
      <c r="C44" s="6">
        <v>1</v>
      </c>
      <c r="D44" s="145">
        <v>1</v>
      </c>
    </row>
    <row r="45" spans="1:4" x14ac:dyDescent="0.2">
      <c r="A45" s="13" t="s">
        <v>74</v>
      </c>
      <c r="B45" s="5" t="s">
        <v>29</v>
      </c>
      <c r="C45" s="6" t="s">
        <v>30</v>
      </c>
      <c r="D45" s="145">
        <v>10</v>
      </c>
    </row>
    <row r="46" spans="1:4" x14ac:dyDescent="0.2">
      <c r="A46" s="13" t="s">
        <v>75</v>
      </c>
      <c r="B46" s="5" t="s">
        <v>29</v>
      </c>
      <c r="C46" s="6" t="s">
        <v>30</v>
      </c>
      <c r="D46" s="145">
        <v>13</v>
      </c>
    </row>
    <row r="47" spans="1:4" x14ac:dyDescent="0.2">
      <c r="A47" s="13" t="s">
        <v>76</v>
      </c>
      <c r="B47" s="5" t="s">
        <v>29</v>
      </c>
      <c r="C47" s="6" t="s">
        <v>30</v>
      </c>
      <c r="D47" s="145">
        <v>989</v>
      </c>
    </row>
    <row r="48" spans="1:4" x14ac:dyDescent="0.2">
      <c r="A48" s="13" t="s">
        <v>13</v>
      </c>
      <c r="B48" s="5" t="s">
        <v>29</v>
      </c>
      <c r="C48" s="6" t="s">
        <v>30</v>
      </c>
      <c r="D48" s="145">
        <v>1523</v>
      </c>
    </row>
    <row r="49" spans="1:4" x14ac:dyDescent="0.2">
      <c r="A49" s="14" t="s">
        <v>37</v>
      </c>
      <c r="B49" s="7" t="s">
        <v>29</v>
      </c>
      <c r="C49" s="8" t="s">
        <v>30</v>
      </c>
      <c r="D49" s="144">
        <v>2536</v>
      </c>
    </row>
    <row r="50" spans="1:4" x14ac:dyDescent="0.2">
      <c r="A50" s="13" t="s">
        <v>77</v>
      </c>
      <c r="B50" s="5" t="s">
        <v>20</v>
      </c>
      <c r="C50" s="6">
        <v>2</v>
      </c>
      <c r="D50" s="145">
        <v>2</v>
      </c>
    </row>
    <row r="51" spans="1:4" x14ac:dyDescent="0.2">
      <c r="A51" s="13" t="s">
        <v>78</v>
      </c>
      <c r="B51" s="5" t="s">
        <v>20</v>
      </c>
      <c r="C51" s="6">
        <v>95</v>
      </c>
      <c r="D51" s="145">
        <v>95</v>
      </c>
    </row>
    <row r="52" spans="1:4" x14ac:dyDescent="0.2">
      <c r="A52" s="14" t="s">
        <v>79</v>
      </c>
      <c r="B52" s="7" t="s">
        <v>20</v>
      </c>
      <c r="C52" s="6">
        <v>97</v>
      </c>
      <c r="D52" s="145">
        <v>97</v>
      </c>
    </row>
    <row r="53" spans="1:4" x14ac:dyDescent="0.2">
      <c r="A53" s="14" t="s">
        <v>38</v>
      </c>
      <c r="B53" s="7" t="s">
        <v>17</v>
      </c>
      <c r="C53" s="6">
        <v>542</v>
      </c>
      <c r="D53" s="145">
        <v>471</v>
      </c>
    </row>
    <row r="54" spans="1:4" ht="13.35" customHeight="1" x14ac:dyDescent="0.2">
      <c r="A54" s="146" t="s">
        <v>39</v>
      </c>
      <c r="B54" s="147"/>
      <c r="C54" s="148"/>
      <c r="D54" s="149">
        <v>3104</v>
      </c>
    </row>
    <row r="55" spans="1:4" x14ac:dyDescent="0.2">
      <c r="A55" s="153" t="s">
        <v>48</v>
      </c>
      <c r="B55" s="154"/>
      <c r="C55" s="155"/>
      <c r="D55" s="152">
        <v>3104</v>
      </c>
    </row>
    <row r="56" spans="1:4" x14ac:dyDescent="0.2">
      <c r="A56" s="91" t="s">
        <v>49</v>
      </c>
      <c r="B56" s="92"/>
      <c r="C56" s="93"/>
      <c r="D56" s="94">
        <v>6141.2656315965014</v>
      </c>
    </row>
    <row r="57" spans="1:4" x14ac:dyDescent="0.2">
      <c r="A57" s="394" t="s">
        <v>359</v>
      </c>
      <c r="D57" s="205"/>
    </row>
    <row r="58" spans="1:4" x14ac:dyDescent="0.2">
      <c r="A58" s="26" t="s">
        <v>164</v>
      </c>
      <c r="D58" s="205"/>
    </row>
    <row r="59" spans="1:4" x14ac:dyDescent="0.2">
      <c r="A59" s="26" t="s">
        <v>360</v>
      </c>
    </row>
  </sheetData>
  <mergeCells count="2">
    <mergeCell ref="C2:D2"/>
    <mergeCell ref="A2:A3"/>
  </mergeCells>
  <printOptions horizontalCentered="1" verticalCentered="1"/>
  <pageMargins left="0.23622047244094491" right="0.23622047244094491"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E49F-2111-4F01-A871-185BCEBCD515}">
  <sheetPr>
    <pageSetUpPr fitToPage="1"/>
  </sheetPr>
  <dimension ref="A1:F65"/>
  <sheetViews>
    <sheetView showGridLines="0" view="pageBreakPreview" zoomScale="97" zoomScaleNormal="103" zoomScaleSheetLayoutView="100" workbookViewId="0">
      <pane ySplit="3" topLeftCell="A22" activePane="bottomLeft" state="frozen"/>
      <selection activeCell="E42" sqref="E42"/>
      <selection pane="bottomLeft" activeCell="I17" sqref="I17"/>
    </sheetView>
  </sheetViews>
  <sheetFormatPr defaultColWidth="9.140625" defaultRowHeight="12.75" x14ac:dyDescent="0.2"/>
  <cols>
    <col min="1" max="1" width="50.140625" style="1" customWidth="1"/>
    <col min="2" max="2" width="10.140625" style="1" customWidth="1"/>
    <col min="3" max="3" width="11.28515625" style="1" bestFit="1" customWidth="1"/>
    <col min="4" max="4" width="7.5703125" style="1" bestFit="1" customWidth="1"/>
    <col min="5" max="5" width="10.28515625" style="1" customWidth="1"/>
    <col min="6" max="6" width="12.28515625" style="1" customWidth="1"/>
    <col min="7" max="16384" width="9.140625" style="1"/>
  </cols>
  <sheetData>
    <row r="1" spans="1:6" ht="15" x14ac:dyDescent="0.2">
      <c r="A1" s="346" t="s">
        <v>80</v>
      </c>
      <c r="B1" s="347"/>
      <c r="C1" s="347"/>
      <c r="D1" s="347"/>
      <c r="E1" s="347"/>
      <c r="F1" s="347"/>
    </row>
    <row r="2" spans="1:6" ht="28.5" customHeight="1" x14ac:dyDescent="0.2">
      <c r="A2" s="414" t="s">
        <v>81</v>
      </c>
      <c r="B2" s="120"/>
      <c r="C2" s="411" t="s">
        <v>82</v>
      </c>
      <c r="D2" s="412"/>
      <c r="E2" s="413" t="s">
        <v>83</v>
      </c>
      <c r="F2" s="412"/>
    </row>
    <row r="3" spans="1:6" ht="22.5" customHeight="1" x14ac:dyDescent="0.2">
      <c r="A3" s="414"/>
      <c r="B3" s="350" t="s">
        <v>8</v>
      </c>
      <c r="C3" s="350" t="s">
        <v>9</v>
      </c>
      <c r="D3" s="351" t="s">
        <v>10</v>
      </c>
      <c r="E3" s="351" t="s">
        <v>9</v>
      </c>
      <c r="F3" s="350" t="s">
        <v>10</v>
      </c>
    </row>
    <row r="4" spans="1:6" x14ac:dyDescent="0.2">
      <c r="A4" s="121" t="s">
        <v>84</v>
      </c>
      <c r="B4" s="122" t="s">
        <v>12</v>
      </c>
      <c r="C4" s="123">
        <v>372</v>
      </c>
      <c r="D4" s="124">
        <v>439</v>
      </c>
      <c r="E4" s="123">
        <v>372</v>
      </c>
      <c r="F4" s="125">
        <v>438</v>
      </c>
    </row>
    <row r="5" spans="1:6" x14ac:dyDescent="0.2">
      <c r="A5" s="121" t="s">
        <v>54</v>
      </c>
      <c r="B5" s="122" t="s">
        <v>12</v>
      </c>
      <c r="C5" s="123">
        <v>160</v>
      </c>
      <c r="D5" s="124">
        <v>185</v>
      </c>
      <c r="E5" s="123">
        <v>160</v>
      </c>
      <c r="F5" s="125">
        <v>185</v>
      </c>
    </row>
    <row r="6" spans="1:6" x14ac:dyDescent="0.2">
      <c r="A6" s="10" t="s">
        <v>85</v>
      </c>
      <c r="B6" s="122" t="s">
        <v>12</v>
      </c>
      <c r="C6" s="123">
        <v>195</v>
      </c>
      <c r="D6" s="124">
        <v>229</v>
      </c>
      <c r="E6" s="123">
        <v>4</v>
      </c>
      <c r="F6" s="125">
        <v>4</v>
      </c>
    </row>
    <row r="7" spans="1:6" x14ac:dyDescent="0.2">
      <c r="A7" s="126" t="s">
        <v>14</v>
      </c>
      <c r="B7" s="127" t="s">
        <v>12</v>
      </c>
      <c r="C7" s="128">
        <v>727</v>
      </c>
      <c r="D7" s="129">
        <v>853</v>
      </c>
      <c r="E7" s="128">
        <v>536</v>
      </c>
      <c r="F7" s="130">
        <v>627</v>
      </c>
    </row>
    <row r="8" spans="1:6" x14ac:dyDescent="0.2">
      <c r="A8" s="13" t="s">
        <v>56</v>
      </c>
      <c r="B8" s="5" t="s">
        <v>12</v>
      </c>
      <c r="C8" s="123">
        <v>1</v>
      </c>
      <c r="D8" s="124">
        <v>1</v>
      </c>
      <c r="E8" s="123">
        <v>9</v>
      </c>
      <c r="F8" s="125">
        <v>11</v>
      </c>
    </row>
    <row r="9" spans="1:6" x14ac:dyDescent="0.2">
      <c r="A9" s="14" t="s">
        <v>57</v>
      </c>
      <c r="B9" s="7" t="s">
        <v>12</v>
      </c>
      <c r="C9" s="128">
        <v>1</v>
      </c>
      <c r="D9" s="129">
        <v>1</v>
      </c>
      <c r="E9" s="128">
        <v>11</v>
      </c>
      <c r="F9" s="130">
        <v>11</v>
      </c>
    </row>
    <row r="10" spans="1:6" x14ac:dyDescent="0.2">
      <c r="A10" s="13" t="s">
        <v>86</v>
      </c>
      <c r="B10" s="5" t="s">
        <v>20</v>
      </c>
      <c r="C10" s="123">
        <v>76</v>
      </c>
      <c r="D10" s="124">
        <v>76</v>
      </c>
      <c r="E10" s="123">
        <v>76</v>
      </c>
      <c r="F10" s="125">
        <v>76</v>
      </c>
    </row>
    <row r="11" spans="1:6" x14ac:dyDescent="0.2">
      <c r="A11" s="14" t="s">
        <v>16</v>
      </c>
      <c r="B11" s="7" t="s">
        <v>20</v>
      </c>
      <c r="C11" s="128">
        <v>76</v>
      </c>
      <c r="D11" s="129">
        <v>76</v>
      </c>
      <c r="E11" s="128">
        <v>76</v>
      </c>
      <c r="F11" s="130">
        <v>76</v>
      </c>
    </row>
    <row r="12" spans="1:6" x14ac:dyDescent="0.2">
      <c r="A12" s="131" t="s">
        <v>18</v>
      </c>
      <c r="B12" s="132"/>
      <c r="C12" s="133"/>
      <c r="D12" s="134">
        <v>930</v>
      </c>
      <c r="E12" s="135"/>
      <c r="F12" s="136">
        <v>714</v>
      </c>
    </row>
    <row r="13" spans="1:6" x14ac:dyDescent="0.2">
      <c r="A13" s="121" t="s">
        <v>59</v>
      </c>
      <c r="B13" s="122" t="s">
        <v>20</v>
      </c>
      <c r="C13" s="123">
        <v>2</v>
      </c>
      <c r="D13" s="124">
        <v>2</v>
      </c>
      <c r="E13" s="123">
        <v>2</v>
      </c>
      <c r="F13" s="125">
        <v>2</v>
      </c>
    </row>
    <row r="14" spans="1:6" x14ac:dyDescent="0.2">
      <c r="A14" s="121" t="s">
        <v>60</v>
      </c>
      <c r="B14" s="122" t="s">
        <v>20</v>
      </c>
      <c r="C14" s="123">
        <v>12</v>
      </c>
      <c r="D14" s="124">
        <v>12</v>
      </c>
      <c r="E14" s="123">
        <v>12</v>
      </c>
      <c r="F14" s="125">
        <v>12</v>
      </c>
    </row>
    <row r="15" spans="1:6" x14ac:dyDescent="0.2">
      <c r="A15" s="126" t="s">
        <v>87</v>
      </c>
      <c r="B15" s="127" t="s">
        <v>20</v>
      </c>
      <c r="C15" s="128">
        <v>14</v>
      </c>
      <c r="D15" s="129">
        <v>14</v>
      </c>
      <c r="E15" s="128">
        <v>14</v>
      </c>
      <c r="F15" s="130">
        <v>14</v>
      </c>
    </row>
    <row r="16" spans="1:6" x14ac:dyDescent="0.2">
      <c r="A16" s="126" t="s">
        <v>62</v>
      </c>
      <c r="B16" s="127" t="s">
        <v>20</v>
      </c>
      <c r="C16" s="128" t="s">
        <v>30</v>
      </c>
      <c r="D16" s="129">
        <v>19</v>
      </c>
      <c r="E16" s="128">
        <v>0</v>
      </c>
      <c r="F16" s="130">
        <v>0</v>
      </c>
    </row>
    <row r="17" spans="1:6" x14ac:dyDescent="0.2">
      <c r="A17" s="131" t="s">
        <v>22</v>
      </c>
      <c r="B17" s="132"/>
      <c r="C17" s="133"/>
      <c r="D17" s="134">
        <v>33</v>
      </c>
      <c r="E17" s="135"/>
      <c r="F17" s="136">
        <v>14</v>
      </c>
    </row>
    <row r="18" spans="1:6" x14ac:dyDescent="0.2">
      <c r="A18" s="157" t="s">
        <v>23</v>
      </c>
      <c r="B18" s="158"/>
      <c r="C18" s="159"/>
      <c r="D18" s="160">
        <v>963</v>
      </c>
      <c r="E18" s="161"/>
      <c r="F18" s="162">
        <v>728</v>
      </c>
    </row>
    <row r="19" spans="1:6" x14ac:dyDescent="0.2">
      <c r="A19" s="121" t="s">
        <v>88</v>
      </c>
      <c r="B19" s="122" t="s">
        <v>25</v>
      </c>
      <c r="C19" s="123">
        <v>10</v>
      </c>
      <c r="D19" s="124">
        <v>13</v>
      </c>
      <c r="E19" s="123">
        <v>10</v>
      </c>
      <c r="F19" s="125">
        <v>13</v>
      </c>
    </row>
    <row r="20" spans="1:6" x14ac:dyDescent="0.2">
      <c r="A20" s="13" t="s">
        <v>89</v>
      </c>
      <c r="B20" s="122" t="s">
        <v>25</v>
      </c>
      <c r="C20" s="123">
        <v>7</v>
      </c>
      <c r="D20" s="124">
        <v>9</v>
      </c>
      <c r="E20" s="123">
        <v>7</v>
      </c>
      <c r="F20" s="125">
        <v>9</v>
      </c>
    </row>
    <row r="21" spans="1:6" x14ac:dyDescent="0.2">
      <c r="A21" s="121" t="s">
        <v>90</v>
      </c>
      <c r="B21" s="122" t="s">
        <v>25</v>
      </c>
      <c r="C21" s="123">
        <v>0</v>
      </c>
      <c r="D21" s="124">
        <v>0</v>
      </c>
      <c r="E21" s="123">
        <v>40</v>
      </c>
      <c r="F21" s="125">
        <v>55</v>
      </c>
    </row>
    <row r="22" spans="1:6" x14ac:dyDescent="0.2">
      <c r="A22" s="121" t="s">
        <v>65</v>
      </c>
      <c r="B22" s="122" t="s">
        <v>25</v>
      </c>
      <c r="C22" s="123">
        <v>7</v>
      </c>
      <c r="D22" s="124">
        <v>10</v>
      </c>
      <c r="E22" s="123">
        <v>2</v>
      </c>
      <c r="F22" s="125">
        <v>3</v>
      </c>
    </row>
    <row r="23" spans="1:6" x14ac:dyDescent="0.2">
      <c r="A23" s="121" t="s">
        <v>66</v>
      </c>
      <c r="B23" s="122" t="s">
        <v>25</v>
      </c>
      <c r="C23" s="123">
        <v>307</v>
      </c>
      <c r="D23" s="124">
        <v>414</v>
      </c>
      <c r="E23" s="123">
        <v>307</v>
      </c>
      <c r="F23" s="125">
        <v>414</v>
      </c>
    </row>
    <row r="24" spans="1:6" x14ac:dyDescent="0.2">
      <c r="A24" s="13" t="s">
        <v>67</v>
      </c>
      <c r="B24" s="5" t="s">
        <v>25</v>
      </c>
      <c r="C24" s="123">
        <v>0</v>
      </c>
      <c r="D24" s="124">
        <v>0</v>
      </c>
      <c r="E24" s="123">
        <v>36</v>
      </c>
      <c r="F24" s="125">
        <v>48</v>
      </c>
    </row>
    <row r="25" spans="1:6" x14ac:dyDescent="0.2">
      <c r="A25" s="13" t="s">
        <v>91</v>
      </c>
      <c r="B25" s="5" t="s">
        <v>25</v>
      </c>
      <c r="C25" s="123">
        <v>3</v>
      </c>
      <c r="D25" s="124">
        <v>4</v>
      </c>
      <c r="E25" s="123">
        <v>35</v>
      </c>
      <c r="F25" s="125">
        <v>47</v>
      </c>
    </row>
    <row r="26" spans="1:6" x14ac:dyDescent="0.2">
      <c r="A26" s="10" t="s">
        <v>13</v>
      </c>
      <c r="B26" s="122" t="s">
        <v>25</v>
      </c>
      <c r="C26" s="123">
        <v>185</v>
      </c>
      <c r="D26" s="124">
        <v>249</v>
      </c>
      <c r="E26" s="123">
        <v>185</v>
      </c>
      <c r="F26" s="125">
        <v>249</v>
      </c>
    </row>
    <row r="27" spans="1:6" x14ac:dyDescent="0.2">
      <c r="A27" s="126" t="s">
        <v>26</v>
      </c>
      <c r="B27" s="7" t="s">
        <v>25</v>
      </c>
      <c r="C27" s="128">
        <v>519</v>
      </c>
      <c r="D27" s="129">
        <v>699</v>
      </c>
      <c r="E27" s="128">
        <v>622</v>
      </c>
      <c r="F27" s="130">
        <v>838</v>
      </c>
    </row>
    <row r="28" spans="1:6" x14ac:dyDescent="0.2">
      <c r="A28" s="121" t="s">
        <v>92</v>
      </c>
      <c r="B28" s="122" t="s">
        <v>12</v>
      </c>
      <c r="C28" s="123">
        <v>106</v>
      </c>
      <c r="D28" s="124">
        <v>124</v>
      </c>
      <c r="E28" s="123">
        <v>102</v>
      </c>
      <c r="F28" s="125">
        <v>119</v>
      </c>
    </row>
    <row r="29" spans="1:6" x14ac:dyDescent="0.2">
      <c r="A29" s="10" t="s">
        <v>13</v>
      </c>
      <c r="B29" s="122" t="s">
        <v>29</v>
      </c>
      <c r="C29" s="123" t="s">
        <v>30</v>
      </c>
      <c r="D29" s="124">
        <v>59</v>
      </c>
      <c r="E29" s="123" t="s">
        <v>30</v>
      </c>
      <c r="F29" s="125">
        <v>0</v>
      </c>
    </row>
    <row r="30" spans="1:6" x14ac:dyDescent="0.2">
      <c r="A30" s="55" t="s">
        <v>31</v>
      </c>
      <c r="B30" s="127" t="s">
        <v>29</v>
      </c>
      <c r="C30" s="128" t="s">
        <v>30</v>
      </c>
      <c r="D30" s="129">
        <v>183</v>
      </c>
      <c r="E30" s="128" t="s">
        <v>30</v>
      </c>
      <c r="F30" s="130">
        <v>119</v>
      </c>
    </row>
    <row r="31" spans="1:6" x14ac:dyDescent="0.2">
      <c r="A31" s="121" t="s">
        <v>72</v>
      </c>
      <c r="B31" s="5" t="s">
        <v>12</v>
      </c>
      <c r="C31" s="123">
        <v>178.82098758000001</v>
      </c>
      <c r="D31" s="124">
        <v>204.13309837194905</v>
      </c>
      <c r="E31" s="123">
        <v>178.82098758000001</v>
      </c>
      <c r="F31" s="125">
        <v>204.13309837194905</v>
      </c>
    </row>
    <row r="32" spans="1:6" x14ac:dyDescent="0.2">
      <c r="A32" s="10" t="s">
        <v>13</v>
      </c>
      <c r="B32" s="5" t="s">
        <v>12</v>
      </c>
      <c r="C32" s="123">
        <v>270.19487800999997</v>
      </c>
      <c r="D32" s="124">
        <v>308.44096299231552</v>
      </c>
      <c r="E32" s="123">
        <v>39.977048670000002</v>
      </c>
      <c r="F32" s="125">
        <v>45.635799909238507</v>
      </c>
    </row>
    <row r="33" spans="1:6" x14ac:dyDescent="0.2">
      <c r="A33" s="126" t="s">
        <v>33</v>
      </c>
      <c r="B33" s="127" t="s">
        <v>12</v>
      </c>
      <c r="C33" s="128">
        <v>449.01586558999998</v>
      </c>
      <c r="D33" s="129">
        <v>512.57406136426459</v>
      </c>
      <c r="E33" s="128">
        <v>218.79803625</v>
      </c>
      <c r="F33" s="130">
        <v>249.76889828118755</v>
      </c>
    </row>
    <row r="34" spans="1:6" x14ac:dyDescent="0.2">
      <c r="A34" s="157" t="s">
        <v>36</v>
      </c>
      <c r="B34" s="158"/>
      <c r="C34" s="159"/>
      <c r="D34" s="160">
        <v>1394.5740613642647</v>
      </c>
      <c r="E34" s="161"/>
      <c r="F34" s="162">
        <v>1206.7688982811876</v>
      </c>
    </row>
    <row r="35" spans="1:6" x14ac:dyDescent="0.2">
      <c r="A35" s="121" t="s">
        <v>74</v>
      </c>
      <c r="B35" s="122" t="s">
        <v>29</v>
      </c>
      <c r="C35" s="123" t="s">
        <v>30</v>
      </c>
      <c r="D35" s="124">
        <v>226</v>
      </c>
      <c r="E35" s="123" t="s">
        <v>30</v>
      </c>
      <c r="F35" s="125">
        <v>226</v>
      </c>
    </row>
    <row r="36" spans="1:6" x14ac:dyDescent="0.2">
      <c r="A36" s="121" t="s">
        <v>75</v>
      </c>
      <c r="B36" s="122" t="s">
        <v>29</v>
      </c>
      <c r="C36" s="123" t="s">
        <v>30</v>
      </c>
      <c r="D36" s="124">
        <v>425</v>
      </c>
      <c r="E36" s="123" t="s">
        <v>30</v>
      </c>
      <c r="F36" s="125">
        <v>425</v>
      </c>
    </row>
    <row r="37" spans="1:6" x14ac:dyDescent="0.2">
      <c r="A37" s="121" t="s">
        <v>76</v>
      </c>
      <c r="B37" s="122" t="s">
        <v>29</v>
      </c>
      <c r="C37" s="123" t="s">
        <v>30</v>
      </c>
      <c r="D37" s="124">
        <v>0</v>
      </c>
      <c r="E37" s="123" t="s">
        <v>30</v>
      </c>
      <c r="F37" s="125">
        <v>70</v>
      </c>
    </row>
    <row r="38" spans="1:6" x14ac:dyDescent="0.2">
      <c r="A38" s="10" t="s">
        <v>13</v>
      </c>
      <c r="B38" s="122" t="s">
        <v>29</v>
      </c>
      <c r="C38" s="123" t="s">
        <v>30</v>
      </c>
      <c r="D38" s="124">
        <v>309</v>
      </c>
      <c r="E38" s="123" t="s">
        <v>30</v>
      </c>
      <c r="F38" s="125">
        <v>655</v>
      </c>
    </row>
    <row r="39" spans="1:6" x14ac:dyDescent="0.2">
      <c r="A39" s="126" t="s">
        <v>37</v>
      </c>
      <c r="B39" s="127" t="s">
        <v>29</v>
      </c>
      <c r="C39" s="128" t="s">
        <v>30</v>
      </c>
      <c r="D39" s="129">
        <v>960</v>
      </c>
      <c r="E39" s="128" t="s">
        <v>30</v>
      </c>
      <c r="F39" s="130">
        <v>1376</v>
      </c>
    </row>
    <row r="40" spans="1:6" x14ac:dyDescent="0.2">
      <c r="A40" s="121" t="s">
        <v>93</v>
      </c>
      <c r="B40" s="122" t="s">
        <v>20</v>
      </c>
      <c r="C40" s="123">
        <v>2</v>
      </c>
      <c r="D40" s="124">
        <v>2</v>
      </c>
      <c r="E40" s="123">
        <v>2</v>
      </c>
      <c r="F40" s="125">
        <v>2</v>
      </c>
    </row>
    <row r="41" spans="1:6" x14ac:dyDescent="0.2">
      <c r="A41" s="121" t="s">
        <v>77</v>
      </c>
      <c r="B41" s="122" t="s">
        <v>20</v>
      </c>
      <c r="C41" s="123">
        <v>101</v>
      </c>
      <c r="D41" s="124">
        <v>101</v>
      </c>
      <c r="E41" s="123">
        <v>101</v>
      </c>
      <c r="F41" s="125">
        <v>101</v>
      </c>
    </row>
    <row r="42" spans="1:6" x14ac:dyDescent="0.2">
      <c r="A42" s="121" t="s">
        <v>78</v>
      </c>
      <c r="B42" s="122" t="s">
        <v>20</v>
      </c>
      <c r="C42" s="123">
        <v>0</v>
      </c>
      <c r="D42" s="124">
        <v>0</v>
      </c>
      <c r="E42" s="123">
        <v>19</v>
      </c>
      <c r="F42" s="125">
        <v>19</v>
      </c>
    </row>
    <row r="43" spans="1:6" x14ac:dyDescent="0.2">
      <c r="A43" s="10" t="s">
        <v>13</v>
      </c>
      <c r="B43" s="122" t="s">
        <v>20</v>
      </c>
      <c r="C43" s="123">
        <v>16</v>
      </c>
      <c r="D43" s="124">
        <v>16</v>
      </c>
      <c r="E43" s="123">
        <v>16</v>
      </c>
      <c r="F43" s="125">
        <v>16</v>
      </c>
    </row>
    <row r="44" spans="1:6" x14ac:dyDescent="0.2">
      <c r="A44" s="126" t="s">
        <v>79</v>
      </c>
      <c r="B44" s="127" t="s">
        <v>20</v>
      </c>
      <c r="C44" s="128">
        <v>119</v>
      </c>
      <c r="D44" s="129">
        <v>119</v>
      </c>
      <c r="E44" s="128">
        <v>138</v>
      </c>
      <c r="F44" s="130">
        <v>138</v>
      </c>
    </row>
    <row r="45" spans="1:6" x14ac:dyDescent="0.2">
      <c r="A45" s="14" t="s">
        <v>38</v>
      </c>
      <c r="B45" s="127" t="s">
        <v>17</v>
      </c>
      <c r="C45" s="128">
        <v>47</v>
      </c>
      <c r="D45" s="129">
        <v>31</v>
      </c>
      <c r="E45" s="128">
        <v>662</v>
      </c>
      <c r="F45" s="130">
        <v>431</v>
      </c>
    </row>
    <row r="46" spans="1:6" x14ac:dyDescent="0.2">
      <c r="A46" s="131" t="s">
        <v>39</v>
      </c>
      <c r="B46" s="132"/>
      <c r="C46" s="133"/>
      <c r="D46" s="134">
        <v>1110</v>
      </c>
      <c r="E46" s="135"/>
      <c r="F46" s="136">
        <v>1945</v>
      </c>
    </row>
    <row r="47" spans="1:6" x14ac:dyDescent="0.2">
      <c r="A47" s="126" t="s">
        <v>40</v>
      </c>
      <c r="B47" s="127" t="s">
        <v>20</v>
      </c>
      <c r="C47" s="128">
        <v>877</v>
      </c>
      <c r="D47" s="129">
        <v>877</v>
      </c>
      <c r="E47" s="128">
        <v>888</v>
      </c>
      <c r="F47" s="130">
        <v>888</v>
      </c>
    </row>
    <row r="48" spans="1:6" x14ac:dyDescent="0.2">
      <c r="A48" s="126" t="s">
        <v>41</v>
      </c>
      <c r="B48" s="127" t="s">
        <v>12</v>
      </c>
      <c r="C48" s="128">
        <v>128</v>
      </c>
      <c r="D48" s="129">
        <v>145</v>
      </c>
      <c r="E48" s="128">
        <v>128</v>
      </c>
      <c r="F48" s="130">
        <v>145</v>
      </c>
    </row>
    <row r="49" spans="1:6" x14ac:dyDescent="0.2">
      <c r="A49" s="121" t="s">
        <v>42</v>
      </c>
      <c r="B49" s="122" t="s">
        <v>20</v>
      </c>
      <c r="C49" s="123">
        <v>31</v>
      </c>
      <c r="D49" s="124">
        <v>31</v>
      </c>
      <c r="E49" s="123">
        <v>31</v>
      </c>
      <c r="F49" s="125">
        <v>31</v>
      </c>
    </row>
    <row r="50" spans="1:6" x14ac:dyDescent="0.2">
      <c r="A50" s="10" t="s">
        <v>44</v>
      </c>
      <c r="B50" s="122" t="s">
        <v>29</v>
      </c>
      <c r="C50" s="123" t="s">
        <v>30</v>
      </c>
      <c r="D50" s="124">
        <v>179</v>
      </c>
      <c r="E50" s="123" t="s">
        <v>30</v>
      </c>
      <c r="F50" s="125">
        <v>190</v>
      </c>
    </row>
    <row r="51" spans="1:6" x14ac:dyDescent="0.2">
      <c r="A51" s="121" t="s">
        <v>45</v>
      </c>
      <c r="B51" s="122" t="s">
        <v>29</v>
      </c>
      <c r="C51" s="123" t="s">
        <v>30</v>
      </c>
      <c r="D51" s="124">
        <v>14</v>
      </c>
      <c r="E51" s="123" t="s">
        <v>30</v>
      </c>
      <c r="F51" s="125">
        <v>14</v>
      </c>
    </row>
    <row r="52" spans="1:6" x14ac:dyDescent="0.2">
      <c r="A52" s="121" t="s">
        <v>46</v>
      </c>
      <c r="B52" s="122" t="s">
        <v>20</v>
      </c>
      <c r="C52" s="123">
        <v>20.044387532999998</v>
      </c>
      <c r="D52" s="124">
        <v>20</v>
      </c>
      <c r="E52" s="123">
        <v>20.044387532999998</v>
      </c>
      <c r="F52" s="125">
        <v>20</v>
      </c>
    </row>
    <row r="53" spans="1:6" x14ac:dyDescent="0.2">
      <c r="A53" s="121" t="s">
        <v>43</v>
      </c>
      <c r="B53" s="122" t="s">
        <v>29</v>
      </c>
      <c r="C53" s="123" t="s">
        <v>30</v>
      </c>
      <c r="D53" s="124">
        <v>21</v>
      </c>
      <c r="E53" s="123" t="s">
        <v>30</v>
      </c>
      <c r="F53" s="125">
        <v>21</v>
      </c>
    </row>
    <row r="54" spans="1:6" x14ac:dyDescent="0.2">
      <c r="A54" s="121" t="s">
        <v>94</v>
      </c>
      <c r="B54" s="122" t="s">
        <v>25</v>
      </c>
      <c r="C54" s="123">
        <v>5.9011537900000004</v>
      </c>
      <c r="D54" s="124">
        <v>8</v>
      </c>
      <c r="E54" s="123">
        <v>5.9011537900000004</v>
      </c>
      <c r="F54" s="125">
        <v>8</v>
      </c>
    </row>
    <row r="55" spans="1:6" x14ac:dyDescent="0.2">
      <c r="A55" s="10" t="s">
        <v>13</v>
      </c>
      <c r="B55" s="122" t="s">
        <v>29</v>
      </c>
      <c r="C55" s="123" t="s">
        <v>30</v>
      </c>
      <c r="D55" s="124">
        <v>14</v>
      </c>
      <c r="E55" s="123" t="s">
        <v>30</v>
      </c>
      <c r="F55" s="125">
        <v>20</v>
      </c>
    </row>
    <row r="56" spans="1:6" x14ac:dyDescent="0.2">
      <c r="A56" s="131" t="s">
        <v>47</v>
      </c>
      <c r="B56" s="132"/>
      <c r="C56" s="133"/>
      <c r="D56" s="134">
        <v>1309</v>
      </c>
      <c r="E56" s="135"/>
      <c r="F56" s="136">
        <v>1337</v>
      </c>
    </row>
    <row r="57" spans="1:6" x14ac:dyDescent="0.2">
      <c r="A57" s="157" t="s">
        <v>48</v>
      </c>
      <c r="B57" s="158"/>
      <c r="C57" s="159"/>
      <c r="D57" s="160">
        <v>2419</v>
      </c>
      <c r="E57" s="161"/>
      <c r="F57" s="162">
        <v>3282</v>
      </c>
    </row>
    <row r="58" spans="1:6" x14ac:dyDescent="0.2">
      <c r="A58" s="137" t="s">
        <v>49</v>
      </c>
      <c r="B58" s="138"/>
      <c r="C58" s="139"/>
      <c r="D58" s="140">
        <v>4776.5740613642647</v>
      </c>
      <c r="E58" s="141"/>
      <c r="F58" s="391">
        <v>5216.7688982811878</v>
      </c>
    </row>
    <row r="59" spans="1:6" x14ac:dyDescent="0.2">
      <c r="A59" s="395" t="s">
        <v>95</v>
      </c>
      <c r="B59" s="377"/>
      <c r="C59" s="378"/>
      <c r="D59" s="379"/>
      <c r="E59" s="376"/>
      <c r="F59" s="379"/>
    </row>
    <row r="60" spans="1:6" ht="21.4" customHeight="1" x14ac:dyDescent="0.2">
      <c r="A60" s="395" t="s">
        <v>96</v>
      </c>
      <c r="B60" s="377"/>
      <c r="C60" s="378"/>
      <c r="D60" s="387"/>
      <c r="E60" s="376"/>
      <c r="F60" s="387"/>
    </row>
    <row r="61" spans="1:6" x14ac:dyDescent="0.2">
      <c r="A61" s="395" t="s">
        <v>97</v>
      </c>
      <c r="B61" s="377"/>
      <c r="C61" s="378"/>
      <c r="D61" s="379"/>
      <c r="E61" s="376"/>
      <c r="F61" s="379"/>
    </row>
    <row r="62" spans="1:6" x14ac:dyDescent="0.2">
      <c r="A62" s="376"/>
      <c r="B62" s="377"/>
      <c r="C62" s="378"/>
      <c r="D62" s="379"/>
      <c r="E62" s="376"/>
      <c r="F62" s="379"/>
    </row>
    <row r="64" spans="1:6" x14ac:dyDescent="0.2">
      <c r="D64" s="204"/>
      <c r="F64" s="204"/>
    </row>
    <row r="65" spans="4:6" x14ac:dyDescent="0.2">
      <c r="D65" s="4"/>
      <c r="E65" s="4"/>
      <c r="F65" s="232"/>
    </row>
  </sheetData>
  <mergeCells count="3">
    <mergeCell ref="C2:D2"/>
    <mergeCell ref="E2:F2"/>
    <mergeCell ref="A2:A3"/>
  </mergeCells>
  <printOptions horizontalCentered="1" verticalCentered="1"/>
  <pageMargins left="0.25" right="0.25"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3A12-ED27-442F-92A2-F420D0AA40C2}">
  <sheetPr>
    <tabColor theme="4"/>
    <pageSetUpPr fitToPage="1"/>
  </sheetPr>
  <dimension ref="B2:N25"/>
  <sheetViews>
    <sheetView showGridLines="0" view="pageBreakPreview" zoomScaleNormal="100" zoomScaleSheetLayoutView="100" workbookViewId="0">
      <selection activeCell="B25" sqref="B25"/>
    </sheetView>
  </sheetViews>
  <sheetFormatPr defaultRowHeight="15" x14ac:dyDescent="0.25"/>
  <cols>
    <col min="1" max="1" width="1.85546875" customWidth="1"/>
    <col min="2" max="2" width="16.85546875" customWidth="1"/>
  </cols>
  <sheetData>
    <row r="2" spans="2:2" x14ac:dyDescent="0.25">
      <c r="B2" s="86" t="s">
        <v>1</v>
      </c>
    </row>
    <row r="6" spans="2:2" ht="36" x14ac:dyDescent="0.55000000000000004">
      <c r="B6" s="88" t="s">
        <v>98</v>
      </c>
    </row>
    <row r="13" spans="2:2" ht="18.75" x14ac:dyDescent="0.3">
      <c r="B13" s="57"/>
    </row>
    <row r="17" spans="2:14" x14ac:dyDescent="0.25">
      <c r="B17" s="58"/>
    </row>
    <row r="24" spans="2:14" x14ac:dyDescent="0.25">
      <c r="B24" s="59"/>
      <c r="C24" s="59"/>
      <c r="D24" s="59"/>
      <c r="E24" s="59"/>
      <c r="F24" s="59"/>
      <c r="G24" s="59"/>
      <c r="H24" s="59"/>
      <c r="I24" s="59"/>
      <c r="J24" s="59"/>
      <c r="K24" s="59"/>
      <c r="L24" s="59"/>
      <c r="M24" s="59"/>
      <c r="N24" s="59"/>
    </row>
    <row r="25" spans="2:14" x14ac:dyDescent="0.25">
      <c r="B25" s="60"/>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C8F9-8CFD-4F51-8074-BC2C0C8E0E7F}">
  <sheetPr>
    <tabColor rgb="FF7030A0"/>
    <pageSetUpPr fitToPage="1"/>
  </sheetPr>
  <dimension ref="A1:W60"/>
  <sheetViews>
    <sheetView showGridLines="0" view="pageBreakPreview" zoomScale="85" zoomScaleNormal="100" zoomScaleSheetLayoutView="85" workbookViewId="0">
      <pane ySplit="3" topLeftCell="A29" activePane="bottomLeft" state="frozen"/>
      <selection activeCell="B1" sqref="B1:H1"/>
      <selection pane="bottomLeft" activeCell="B1" sqref="B1:H1"/>
    </sheetView>
  </sheetViews>
  <sheetFormatPr defaultColWidth="8.7109375" defaultRowHeight="12.75" x14ac:dyDescent="0.25"/>
  <cols>
    <col min="1" max="1" width="33.140625" style="16" customWidth="1"/>
    <col min="2" max="8" width="8.7109375" style="16" customWidth="1"/>
    <col min="9" max="11" width="9.5703125" style="16" customWidth="1"/>
    <col min="12" max="12" width="10.7109375" style="16" bestFit="1" customWidth="1"/>
    <col min="13" max="13" width="9.5703125" style="16" customWidth="1"/>
    <col min="14" max="14" width="7.85546875" style="17" customWidth="1"/>
    <col min="15" max="16" width="7.85546875" style="16" customWidth="1"/>
    <col min="17" max="17" width="7.85546875" style="17" customWidth="1"/>
    <col min="18" max="20" width="7.85546875" style="16" customWidth="1"/>
    <col min="21" max="16384" width="8.7109375" style="16"/>
  </cols>
  <sheetData>
    <row r="1" spans="1:23" ht="15" x14ac:dyDescent="0.25">
      <c r="A1" s="102" t="s">
        <v>23</v>
      </c>
      <c r="B1" s="416"/>
      <c r="C1" s="416"/>
      <c r="D1" s="416"/>
      <c r="E1" s="416"/>
      <c r="F1" s="416"/>
      <c r="G1" s="416"/>
      <c r="H1" s="416"/>
      <c r="I1" s="118"/>
      <c r="J1" s="118"/>
      <c r="K1" s="415"/>
      <c r="L1" s="415"/>
      <c r="M1" s="415"/>
      <c r="N1" s="417"/>
      <c r="O1" s="417"/>
      <c r="P1" s="417"/>
      <c r="Q1" s="417"/>
      <c r="R1" s="417"/>
      <c r="S1" s="417"/>
      <c r="T1" s="417"/>
    </row>
    <row r="2" spans="1:23" ht="25.9" customHeight="1" x14ac:dyDescent="0.25">
      <c r="A2" s="421" t="s">
        <v>6</v>
      </c>
      <c r="B2" s="95"/>
      <c r="C2" s="420" t="s">
        <v>99</v>
      </c>
      <c r="D2" s="420"/>
      <c r="E2" s="423"/>
      <c r="F2" s="419" t="s">
        <v>100</v>
      </c>
      <c r="G2" s="420"/>
      <c r="H2" s="420"/>
      <c r="I2" s="95"/>
      <c r="J2" s="95"/>
      <c r="K2" s="420" t="s">
        <v>101</v>
      </c>
      <c r="L2" s="420"/>
      <c r="M2" s="423"/>
      <c r="N2" s="419" t="s">
        <v>102</v>
      </c>
      <c r="O2" s="420"/>
      <c r="P2" s="423"/>
      <c r="Q2" s="419" t="s">
        <v>103</v>
      </c>
      <c r="R2" s="420"/>
      <c r="S2" s="420"/>
      <c r="T2" s="95"/>
    </row>
    <row r="3" spans="1:23" ht="48.75" x14ac:dyDescent="0.25">
      <c r="A3" s="422"/>
      <c r="B3" s="95" t="s">
        <v>104</v>
      </c>
      <c r="C3" s="97" t="s">
        <v>105</v>
      </c>
      <c r="D3" s="97" t="s">
        <v>106</v>
      </c>
      <c r="E3" s="116" t="s">
        <v>107</v>
      </c>
      <c r="F3" s="116" t="s">
        <v>108</v>
      </c>
      <c r="G3" s="97" t="s">
        <v>109</v>
      </c>
      <c r="H3" s="97" t="s">
        <v>49</v>
      </c>
      <c r="I3" s="97" t="s">
        <v>110</v>
      </c>
      <c r="J3" s="97" t="s">
        <v>111</v>
      </c>
      <c r="K3" s="96" t="s">
        <v>112</v>
      </c>
      <c r="L3" s="97" t="s">
        <v>113</v>
      </c>
      <c r="M3" s="96" t="s">
        <v>114</v>
      </c>
      <c r="N3" s="97" t="s">
        <v>49</v>
      </c>
      <c r="O3" s="97" t="s">
        <v>115</v>
      </c>
      <c r="P3" s="97" t="s">
        <v>116</v>
      </c>
      <c r="Q3" s="97" t="s">
        <v>117</v>
      </c>
      <c r="R3" s="97" t="s">
        <v>118</v>
      </c>
      <c r="S3" s="97" t="s">
        <v>119</v>
      </c>
      <c r="T3" s="97" t="s">
        <v>120</v>
      </c>
    </row>
    <row r="4" spans="1:23" ht="18" customHeight="1" x14ac:dyDescent="0.25">
      <c r="A4" s="239" t="s">
        <v>121</v>
      </c>
      <c r="B4" s="240"/>
      <c r="C4" s="18"/>
      <c r="D4" s="18"/>
      <c r="E4" s="18"/>
      <c r="F4" s="241"/>
      <c r="G4" s="242"/>
      <c r="H4" s="242"/>
      <c r="I4" s="78"/>
      <c r="J4" s="18"/>
      <c r="K4" s="18"/>
      <c r="L4" s="18"/>
      <c r="M4" s="18"/>
      <c r="N4" s="38"/>
      <c r="O4" s="38"/>
      <c r="P4" s="18"/>
      <c r="Q4" s="38"/>
      <c r="R4" s="38"/>
      <c r="S4" s="18"/>
      <c r="T4" s="244"/>
    </row>
    <row r="5" spans="1:23" ht="13.5" customHeight="1" x14ac:dyDescent="0.25">
      <c r="A5" s="119" t="s">
        <v>53</v>
      </c>
      <c r="B5" s="245" t="s">
        <v>12</v>
      </c>
      <c r="C5" s="21">
        <v>42125</v>
      </c>
      <c r="D5" s="21">
        <v>43250</v>
      </c>
      <c r="E5" s="20" t="s">
        <v>122</v>
      </c>
      <c r="F5" s="201">
        <v>2482</v>
      </c>
      <c r="G5" s="201">
        <v>500</v>
      </c>
      <c r="H5" s="201">
        <v>2982</v>
      </c>
      <c r="I5" s="201">
        <v>2587</v>
      </c>
      <c r="J5" s="201">
        <v>407</v>
      </c>
      <c r="K5" s="201">
        <v>768</v>
      </c>
      <c r="L5" s="201">
        <v>145</v>
      </c>
      <c r="M5" s="201">
        <v>182</v>
      </c>
      <c r="N5" s="331">
        <v>5811</v>
      </c>
      <c r="O5" s="201">
        <v>5172</v>
      </c>
      <c r="P5" s="201">
        <v>639</v>
      </c>
      <c r="Q5" s="166">
        <v>2.2000000000000002</v>
      </c>
      <c r="R5" s="199">
        <v>2.2000000000000002</v>
      </c>
      <c r="S5" s="246">
        <v>0.23</v>
      </c>
      <c r="T5" s="244">
        <v>1.91</v>
      </c>
      <c r="U5" s="286"/>
      <c r="V5" s="286"/>
      <c r="W5" s="286"/>
    </row>
    <row r="6" spans="1:23" ht="13.5" customHeight="1" x14ac:dyDescent="0.25">
      <c r="A6" s="119" t="s">
        <v>84</v>
      </c>
      <c r="B6" s="245" t="s">
        <v>12</v>
      </c>
      <c r="C6" s="21">
        <v>43221</v>
      </c>
      <c r="D6" s="21">
        <v>44314</v>
      </c>
      <c r="E6" s="20" t="s">
        <v>122</v>
      </c>
      <c r="F6" s="201">
        <v>4000</v>
      </c>
      <c r="G6" s="201">
        <v>500</v>
      </c>
      <c r="H6" s="201">
        <v>4500</v>
      </c>
      <c r="I6" s="201">
        <v>3684</v>
      </c>
      <c r="J6" s="201">
        <v>334</v>
      </c>
      <c r="K6" s="201">
        <v>3058</v>
      </c>
      <c r="L6" s="201">
        <v>616</v>
      </c>
      <c r="M6" s="201">
        <v>2080</v>
      </c>
      <c r="N6" s="331">
        <v>7452</v>
      </c>
      <c r="O6" s="201">
        <v>2981</v>
      </c>
      <c r="P6" s="201">
        <v>4471</v>
      </c>
      <c r="Q6" s="166">
        <v>2</v>
      </c>
      <c r="R6" s="199">
        <v>2.4</v>
      </c>
      <c r="S6" s="246">
        <v>0.18</v>
      </c>
      <c r="T6" s="244">
        <v>0.67</v>
      </c>
      <c r="U6" s="286"/>
      <c r="V6" s="286"/>
      <c r="W6" s="286"/>
    </row>
    <row r="7" spans="1:23" ht="13.5" customHeight="1" x14ac:dyDescent="0.25">
      <c r="A7" s="119" t="s">
        <v>54</v>
      </c>
      <c r="B7" s="245" t="s">
        <v>12</v>
      </c>
      <c r="C7" s="21">
        <v>44316</v>
      </c>
      <c r="D7" s="21">
        <v>46597</v>
      </c>
      <c r="E7" s="20" t="s">
        <v>122</v>
      </c>
      <c r="F7" s="201">
        <v>7662</v>
      </c>
      <c r="G7" s="201">
        <v>415</v>
      </c>
      <c r="H7" s="201">
        <v>8077</v>
      </c>
      <c r="I7" s="201">
        <v>6106</v>
      </c>
      <c r="J7" s="201">
        <v>481</v>
      </c>
      <c r="K7" s="201">
        <v>8338</v>
      </c>
      <c r="L7" s="201">
        <v>509</v>
      </c>
      <c r="M7" s="201">
        <v>7308</v>
      </c>
      <c r="N7" s="331">
        <v>8015</v>
      </c>
      <c r="O7" s="201">
        <v>287</v>
      </c>
      <c r="P7" s="201">
        <v>7728</v>
      </c>
      <c r="Q7" s="166">
        <v>1.3</v>
      </c>
      <c r="R7" s="200">
        <v>0</v>
      </c>
      <c r="S7" s="246">
        <v>0.16</v>
      </c>
      <c r="T7" s="244">
        <v>0.11</v>
      </c>
      <c r="U7" s="286"/>
      <c r="V7" s="286"/>
      <c r="W7" s="286"/>
    </row>
    <row r="8" spans="1:23" ht="13.5" customHeight="1" x14ac:dyDescent="0.25">
      <c r="A8" s="119" t="s">
        <v>11</v>
      </c>
      <c r="B8" s="245" t="s">
        <v>12</v>
      </c>
      <c r="C8" s="21">
        <v>45627</v>
      </c>
      <c r="D8" s="21" t="s">
        <v>123</v>
      </c>
      <c r="E8" s="20" t="s">
        <v>124</v>
      </c>
      <c r="F8" s="201">
        <v>4018</v>
      </c>
      <c r="G8" s="201" t="s">
        <v>125</v>
      </c>
      <c r="H8" s="201">
        <v>4018</v>
      </c>
      <c r="I8" s="201">
        <v>238</v>
      </c>
      <c r="J8" s="201">
        <v>3760</v>
      </c>
      <c r="K8" s="201">
        <v>4346</v>
      </c>
      <c r="L8" s="201">
        <v>0</v>
      </c>
      <c r="M8" s="201">
        <v>4346</v>
      </c>
      <c r="N8" s="331" t="s">
        <v>30</v>
      </c>
      <c r="O8" s="201" t="s">
        <v>30</v>
      </c>
      <c r="P8" s="201" t="s">
        <v>30</v>
      </c>
      <c r="Q8" s="76" t="s">
        <v>30</v>
      </c>
      <c r="R8" s="76" t="s">
        <v>30</v>
      </c>
      <c r="S8" s="76" t="s">
        <v>30</v>
      </c>
      <c r="T8" s="244" t="s">
        <v>30</v>
      </c>
      <c r="U8" s="286"/>
      <c r="V8" s="286"/>
      <c r="W8" s="286"/>
    </row>
    <row r="9" spans="1:23" x14ac:dyDescent="0.25">
      <c r="A9" s="119" t="s">
        <v>13</v>
      </c>
      <c r="B9" s="245"/>
      <c r="C9" s="20"/>
      <c r="D9" s="20"/>
      <c r="E9" s="20"/>
      <c r="F9" s="320"/>
      <c r="G9" s="321"/>
      <c r="H9" s="321"/>
      <c r="I9" s="321"/>
      <c r="J9" s="321"/>
      <c r="K9" s="201">
        <v>5056</v>
      </c>
      <c r="L9" s="201">
        <v>105</v>
      </c>
      <c r="M9" s="201">
        <v>726</v>
      </c>
      <c r="N9" s="352"/>
      <c r="O9" s="321"/>
      <c r="P9" s="321"/>
      <c r="Q9" s="195"/>
      <c r="R9" s="169"/>
      <c r="S9" s="253"/>
      <c r="T9" s="244"/>
      <c r="U9" s="286"/>
      <c r="V9" s="286"/>
      <c r="W9" s="286"/>
    </row>
    <row r="10" spans="1:23" s="266" customFormat="1" ht="13.5" customHeight="1" x14ac:dyDescent="0.25">
      <c r="A10" s="22" t="s">
        <v>14</v>
      </c>
      <c r="B10" s="248"/>
      <c r="C10" s="24"/>
      <c r="D10" s="24"/>
      <c r="E10" s="24"/>
      <c r="F10" s="322"/>
      <c r="G10" s="323"/>
      <c r="H10" s="323"/>
      <c r="I10" s="323"/>
      <c r="J10" s="287"/>
      <c r="K10" s="287">
        <v>21903</v>
      </c>
      <c r="L10" s="287">
        <v>1418</v>
      </c>
      <c r="M10" s="287">
        <v>14642</v>
      </c>
      <c r="N10" s="323"/>
      <c r="O10" s="323"/>
      <c r="P10" s="323"/>
      <c r="Q10" s="170"/>
      <c r="R10" s="170"/>
      <c r="S10" s="249"/>
      <c r="T10" s="189"/>
      <c r="U10" s="286"/>
      <c r="V10" s="286"/>
      <c r="W10" s="286"/>
    </row>
    <row r="11" spans="1:23" ht="13.5" customHeight="1" x14ac:dyDescent="0.25">
      <c r="A11" s="239" t="s">
        <v>126</v>
      </c>
      <c r="B11" s="240"/>
      <c r="C11" s="18"/>
      <c r="D11" s="18"/>
      <c r="E11" s="18"/>
      <c r="F11" s="324"/>
      <c r="G11" s="288"/>
      <c r="H11" s="288"/>
      <c r="I11" s="288"/>
      <c r="J11" s="288"/>
      <c r="K11" s="288"/>
      <c r="L11" s="288"/>
      <c r="M11" s="288"/>
      <c r="N11" s="353"/>
      <c r="O11" s="288"/>
      <c r="P11" s="288"/>
      <c r="Q11" s="196"/>
      <c r="R11" s="172"/>
      <c r="S11" s="267"/>
      <c r="T11" s="244"/>
    </row>
    <row r="12" spans="1:23" ht="13.5" customHeight="1" x14ac:dyDescent="0.25">
      <c r="A12" s="119" t="s">
        <v>127</v>
      </c>
      <c r="B12" s="245" t="s">
        <v>12</v>
      </c>
      <c r="C12" s="21">
        <v>43595</v>
      </c>
      <c r="D12" s="21">
        <v>45454</v>
      </c>
      <c r="E12" s="20" t="s">
        <v>122</v>
      </c>
      <c r="F12" s="201">
        <v>892</v>
      </c>
      <c r="G12" s="201">
        <v>100</v>
      </c>
      <c r="H12" s="201">
        <v>992</v>
      </c>
      <c r="I12" s="201">
        <v>879</v>
      </c>
      <c r="J12" s="201">
        <v>72</v>
      </c>
      <c r="K12" s="201">
        <v>933</v>
      </c>
      <c r="L12" s="201">
        <v>190</v>
      </c>
      <c r="M12" s="201">
        <v>666</v>
      </c>
      <c r="N12" s="331">
        <v>1518</v>
      </c>
      <c r="O12" s="201">
        <v>522</v>
      </c>
      <c r="P12" s="201">
        <v>995</v>
      </c>
      <c r="Q12" s="166">
        <v>1.7</v>
      </c>
      <c r="R12" s="199">
        <v>2.7</v>
      </c>
      <c r="S12" s="246">
        <v>0.25</v>
      </c>
      <c r="T12" s="244">
        <v>0.47</v>
      </c>
      <c r="U12" s="286"/>
      <c r="V12" s="286"/>
      <c r="W12" s="286"/>
    </row>
    <row r="13" spans="1:23" ht="22.5" customHeight="1" x14ac:dyDescent="0.25">
      <c r="A13" s="119" t="s">
        <v>128</v>
      </c>
      <c r="B13" s="245" t="s">
        <v>12</v>
      </c>
      <c r="C13" s="21">
        <v>45108</v>
      </c>
      <c r="D13" s="21">
        <v>47573</v>
      </c>
      <c r="E13" s="20" t="s">
        <v>129</v>
      </c>
      <c r="F13" s="201">
        <v>2500</v>
      </c>
      <c r="G13" s="201">
        <v>57</v>
      </c>
      <c r="H13" s="201">
        <v>2557</v>
      </c>
      <c r="I13" s="201">
        <v>689</v>
      </c>
      <c r="J13" s="201">
        <v>1495</v>
      </c>
      <c r="K13" s="201">
        <v>2714</v>
      </c>
      <c r="L13" s="201">
        <v>10</v>
      </c>
      <c r="M13" s="201">
        <v>2703</v>
      </c>
      <c r="N13" s="331">
        <v>761</v>
      </c>
      <c r="O13" s="201">
        <v>14</v>
      </c>
      <c r="P13" s="201">
        <v>747</v>
      </c>
      <c r="Q13" s="166">
        <v>1.1000000000000001</v>
      </c>
      <c r="R13" s="200">
        <v>0</v>
      </c>
      <c r="S13" s="246">
        <v>0.25</v>
      </c>
      <c r="T13" s="244" t="s">
        <v>130</v>
      </c>
      <c r="U13" s="286"/>
      <c r="V13" s="286"/>
      <c r="W13" s="286"/>
    </row>
    <row r="14" spans="1:23" x14ac:dyDescent="0.25">
      <c r="A14" s="119" t="s">
        <v>13</v>
      </c>
      <c r="B14" s="245"/>
      <c r="C14" s="20"/>
      <c r="D14" s="20"/>
      <c r="E14" s="20"/>
      <c r="F14" s="320"/>
      <c r="G14" s="321"/>
      <c r="H14" s="321"/>
      <c r="I14" s="321"/>
      <c r="J14" s="321"/>
      <c r="K14" s="201">
        <v>209</v>
      </c>
      <c r="L14" s="201">
        <v>0</v>
      </c>
      <c r="M14" s="201">
        <v>0</v>
      </c>
      <c r="N14" s="352"/>
      <c r="O14" s="321"/>
      <c r="P14" s="321"/>
      <c r="Q14" s="195"/>
      <c r="R14" s="169"/>
      <c r="S14" s="253"/>
      <c r="T14" s="244"/>
      <c r="U14" s="286"/>
      <c r="V14" s="286"/>
      <c r="W14" s="286"/>
    </row>
    <row r="15" spans="1:23" s="266" customFormat="1" ht="13.5" customHeight="1" x14ac:dyDescent="0.25">
      <c r="A15" s="22" t="s">
        <v>15</v>
      </c>
      <c r="B15" s="248"/>
      <c r="C15" s="24"/>
      <c r="D15" s="24"/>
      <c r="E15" s="24"/>
      <c r="F15" s="322"/>
      <c r="G15" s="287"/>
      <c r="H15" s="287"/>
      <c r="I15" s="323"/>
      <c r="J15" s="323"/>
      <c r="K15" s="287">
        <v>3856</v>
      </c>
      <c r="L15" s="287">
        <v>200</v>
      </c>
      <c r="M15" s="287">
        <v>3369</v>
      </c>
      <c r="N15" s="287"/>
      <c r="O15" s="323"/>
      <c r="P15" s="323"/>
      <c r="Q15" s="173"/>
      <c r="R15" s="170"/>
      <c r="S15" s="249"/>
      <c r="T15" s="189"/>
      <c r="U15" s="286"/>
      <c r="V15" s="286"/>
      <c r="W15" s="286"/>
    </row>
    <row r="16" spans="1:23" ht="13.5" customHeight="1" x14ac:dyDescent="0.25">
      <c r="A16" s="239" t="s">
        <v>131</v>
      </c>
      <c r="B16" s="240"/>
      <c r="C16" s="18"/>
      <c r="D16" s="18"/>
      <c r="E16" s="18"/>
      <c r="F16" s="324"/>
      <c r="G16" s="288"/>
      <c r="H16" s="288"/>
      <c r="I16" s="288"/>
      <c r="J16" s="288"/>
      <c r="K16" s="288"/>
      <c r="L16" s="288"/>
      <c r="M16" s="288"/>
      <c r="N16" s="353"/>
      <c r="O16" s="288"/>
      <c r="P16" s="288"/>
      <c r="Q16" s="196"/>
      <c r="R16" s="172"/>
      <c r="S16" s="267"/>
      <c r="T16" s="244"/>
    </row>
    <row r="17" spans="1:23" ht="27.75" customHeight="1" x14ac:dyDescent="0.25">
      <c r="A17" s="119" t="s">
        <v>132</v>
      </c>
      <c r="B17" s="245" t="s">
        <v>12</v>
      </c>
      <c r="C17" s="21">
        <v>42794</v>
      </c>
      <c r="D17" s="21">
        <v>44620</v>
      </c>
      <c r="E17" s="20" t="s">
        <v>122</v>
      </c>
      <c r="F17" s="201">
        <v>305.58620999999999</v>
      </c>
      <c r="G17" s="325">
        <v>0</v>
      </c>
      <c r="H17" s="201">
        <v>305.58620999999999</v>
      </c>
      <c r="I17" s="201">
        <v>594.57108454000002</v>
      </c>
      <c r="J17" s="201">
        <v>45.448631984270818</v>
      </c>
      <c r="K17" s="201">
        <v>333</v>
      </c>
      <c r="L17" s="201">
        <v>0</v>
      </c>
      <c r="M17" s="201">
        <v>0</v>
      </c>
      <c r="N17" s="331">
        <v>736</v>
      </c>
      <c r="O17" s="201">
        <v>419</v>
      </c>
      <c r="P17" s="201">
        <v>317</v>
      </c>
      <c r="Q17" s="166">
        <v>1.4</v>
      </c>
      <c r="R17" s="199">
        <v>0.5</v>
      </c>
      <c r="S17" s="246">
        <v>7.0000000000000007E-2</v>
      </c>
      <c r="T17" s="244">
        <v>0.11</v>
      </c>
      <c r="U17" s="286"/>
      <c r="V17" s="286"/>
      <c r="W17" s="286"/>
    </row>
    <row r="18" spans="1:23" ht="13.5" customHeight="1" x14ac:dyDescent="0.25">
      <c r="A18" s="119" t="s">
        <v>133</v>
      </c>
      <c r="B18" s="245" t="s">
        <v>12</v>
      </c>
      <c r="C18" s="21">
        <v>44099</v>
      </c>
      <c r="D18" s="21">
        <v>45741</v>
      </c>
      <c r="E18" s="20" t="s">
        <v>129</v>
      </c>
      <c r="F18" s="201">
        <v>529.79200000000003</v>
      </c>
      <c r="G18" s="201">
        <v>100</v>
      </c>
      <c r="H18" s="201">
        <v>629.79200000000003</v>
      </c>
      <c r="I18" s="201">
        <v>488.47721312956224</v>
      </c>
      <c r="J18" s="201">
        <v>107</v>
      </c>
      <c r="K18" s="201">
        <v>623</v>
      </c>
      <c r="L18" s="201">
        <v>99</v>
      </c>
      <c r="M18" s="201">
        <v>409</v>
      </c>
      <c r="N18" s="331">
        <v>609</v>
      </c>
      <c r="O18" s="201">
        <v>158</v>
      </c>
      <c r="P18" s="201">
        <v>451</v>
      </c>
      <c r="Q18" s="166">
        <v>1.2</v>
      </c>
      <c r="R18" s="199">
        <v>1.3</v>
      </c>
      <c r="S18" s="246">
        <v>0.13</v>
      </c>
      <c r="T18" s="244">
        <v>0.3</v>
      </c>
      <c r="U18" s="286"/>
      <c r="V18" s="286"/>
      <c r="W18" s="286"/>
    </row>
    <row r="19" spans="1:23" s="266" customFormat="1" ht="13.5" customHeight="1" x14ac:dyDescent="0.25">
      <c r="A19" s="22" t="s">
        <v>134</v>
      </c>
      <c r="B19" s="248"/>
      <c r="C19" s="24"/>
      <c r="D19" s="24"/>
      <c r="E19" s="24"/>
      <c r="F19" s="322"/>
      <c r="G19" s="323"/>
      <c r="H19" s="323"/>
      <c r="I19" s="323"/>
      <c r="J19" s="323"/>
      <c r="K19" s="287">
        <v>956</v>
      </c>
      <c r="L19" s="287">
        <v>99</v>
      </c>
      <c r="M19" s="287">
        <v>409</v>
      </c>
      <c r="N19" s="323"/>
      <c r="O19" s="323"/>
      <c r="P19" s="323"/>
      <c r="Q19" s="170"/>
      <c r="R19" s="170"/>
      <c r="S19" s="249"/>
      <c r="T19" s="189"/>
      <c r="U19" s="286"/>
      <c r="V19" s="286"/>
      <c r="W19" s="286"/>
    </row>
    <row r="20" spans="1:23" ht="13.5" customHeight="1" x14ac:dyDescent="0.25">
      <c r="A20" s="239" t="s">
        <v>135</v>
      </c>
      <c r="B20" s="240"/>
      <c r="C20" s="18"/>
      <c r="D20" s="18"/>
      <c r="E20" s="18"/>
      <c r="F20" s="324"/>
      <c r="G20" s="288"/>
      <c r="H20" s="288"/>
      <c r="I20" s="288"/>
      <c r="J20" s="288"/>
      <c r="K20" s="288"/>
      <c r="L20" s="288"/>
      <c r="M20" s="288"/>
      <c r="N20" s="353"/>
      <c r="O20" s="288"/>
      <c r="P20" s="288"/>
      <c r="Q20" s="196"/>
      <c r="R20" s="172"/>
      <c r="S20" s="267"/>
      <c r="T20" s="244"/>
    </row>
    <row r="21" spans="1:23" ht="13.5" customHeight="1" x14ac:dyDescent="0.25">
      <c r="A21" s="119" t="s">
        <v>136</v>
      </c>
      <c r="B21" s="245" t="s">
        <v>20</v>
      </c>
      <c r="C21" s="21">
        <v>41821</v>
      </c>
      <c r="D21" s="21">
        <v>43831</v>
      </c>
      <c r="E21" s="20" t="s">
        <v>122</v>
      </c>
      <c r="F21" s="201">
        <v>484.9</v>
      </c>
      <c r="G21" s="201">
        <v>200</v>
      </c>
      <c r="H21" s="201">
        <v>684.9</v>
      </c>
      <c r="I21" s="201">
        <v>440</v>
      </c>
      <c r="J21" s="201">
        <v>100</v>
      </c>
      <c r="K21" s="201">
        <v>521</v>
      </c>
      <c r="L21" s="201">
        <v>180</v>
      </c>
      <c r="M21" s="201">
        <v>240</v>
      </c>
      <c r="N21" s="331">
        <v>973</v>
      </c>
      <c r="O21" s="201">
        <v>493</v>
      </c>
      <c r="P21" s="201">
        <v>479</v>
      </c>
      <c r="Q21" s="166">
        <v>2.2000000000000002</v>
      </c>
      <c r="R21" s="199">
        <v>2.9</v>
      </c>
      <c r="S21" s="246">
        <v>0.18</v>
      </c>
      <c r="T21" s="244">
        <v>1.02</v>
      </c>
      <c r="U21" s="286"/>
      <c r="V21" s="286"/>
      <c r="W21" s="286"/>
    </row>
    <row r="22" spans="1:23" ht="13.5" customHeight="1" x14ac:dyDescent="0.25">
      <c r="A22" s="119" t="s">
        <v>137</v>
      </c>
      <c r="B22" s="245" t="s">
        <v>20</v>
      </c>
      <c r="C22" s="21">
        <v>43881</v>
      </c>
      <c r="D22" s="21">
        <v>46254</v>
      </c>
      <c r="E22" s="20" t="s">
        <v>129</v>
      </c>
      <c r="F22" s="201">
        <v>904.5</v>
      </c>
      <c r="G22" s="201">
        <v>200</v>
      </c>
      <c r="H22" s="201">
        <v>1104.5</v>
      </c>
      <c r="I22" s="201">
        <v>586</v>
      </c>
      <c r="J22" s="201">
        <v>104.92</v>
      </c>
      <c r="K22" s="201">
        <v>1088</v>
      </c>
      <c r="L22" s="201">
        <v>184</v>
      </c>
      <c r="M22" s="201">
        <v>905</v>
      </c>
      <c r="N22" s="331">
        <v>777</v>
      </c>
      <c r="O22" s="201">
        <v>19</v>
      </c>
      <c r="P22" s="201">
        <v>758</v>
      </c>
      <c r="Q22" s="166">
        <v>1.3</v>
      </c>
      <c r="R22" s="200">
        <v>0</v>
      </c>
      <c r="S22" s="246">
        <v>0.13</v>
      </c>
      <c r="T22" s="244">
        <v>0.01</v>
      </c>
      <c r="U22" s="286"/>
      <c r="V22" s="286"/>
      <c r="W22" s="286"/>
    </row>
    <row r="23" spans="1:23" x14ac:dyDescent="0.25">
      <c r="A23" s="119" t="s">
        <v>13</v>
      </c>
      <c r="B23" s="245"/>
      <c r="C23" s="21"/>
      <c r="D23" s="21"/>
      <c r="E23" s="20"/>
      <c r="F23" s="320"/>
      <c r="G23" s="321"/>
      <c r="H23" s="321"/>
      <c r="I23" s="321"/>
      <c r="J23" s="321"/>
      <c r="K23" s="201">
        <v>180</v>
      </c>
      <c r="L23" s="201">
        <v>0</v>
      </c>
      <c r="M23" s="201">
        <v>0</v>
      </c>
      <c r="N23" s="352"/>
      <c r="O23" s="321"/>
      <c r="P23" s="321"/>
      <c r="Q23" s="195"/>
      <c r="R23" s="169"/>
      <c r="S23" s="253"/>
      <c r="T23" s="244"/>
      <c r="U23" s="286"/>
      <c r="V23" s="286"/>
      <c r="W23" s="286"/>
    </row>
    <row r="24" spans="1:23" s="266" customFormat="1" ht="13.5" customHeight="1" x14ac:dyDescent="0.25">
      <c r="A24" s="22" t="s">
        <v>16</v>
      </c>
      <c r="B24" s="248"/>
      <c r="C24" s="24"/>
      <c r="D24" s="24"/>
      <c r="E24" s="24"/>
      <c r="F24" s="322"/>
      <c r="G24" s="323"/>
      <c r="H24" s="323"/>
      <c r="I24" s="323"/>
      <c r="J24" s="323"/>
      <c r="K24" s="287">
        <v>1848</v>
      </c>
      <c r="L24" s="287">
        <v>382</v>
      </c>
      <c r="M24" s="287">
        <v>1145</v>
      </c>
      <c r="N24" s="323"/>
      <c r="O24" s="323"/>
      <c r="P24" s="323"/>
      <c r="Q24" s="170"/>
      <c r="R24" s="170"/>
      <c r="S24" s="249"/>
      <c r="T24" s="189"/>
      <c r="U24" s="286"/>
      <c r="V24" s="286"/>
      <c r="W24" s="286"/>
    </row>
    <row r="25" spans="1:23" ht="47.25" customHeight="1" x14ac:dyDescent="0.25">
      <c r="A25" s="19" t="s">
        <v>138</v>
      </c>
      <c r="B25" s="245" t="s">
        <v>25</v>
      </c>
      <c r="C25" s="21" t="s">
        <v>30</v>
      </c>
      <c r="D25" s="21" t="s">
        <v>30</v>
      </c>
      <c r="E25" s="20" t="s">
        <v>139</v>
      </c>
      <c r="F25" s="320" t="s">
        <v>30</v>
      </c>
      <c r="G25" s="320" t="s">
        <v>30</v>
      </c>
      <c r="H25" s="320" t="s">
        <v>30</v>
      </c>
      <c r="I25" s="320" t="s">
        <v>30</v>
      </c>
      <c r="J25" s="326" t="s">
        <v>130</v>
      </c>
      <c r="K25" s="201">
        <v>1619</v>
      </c>
      <c r="L25" s="201">
        <v>0</v>
      </c>
      <c r="M25" s="201">
        <v>1619</v>
      </c>
      <c r="N25" s="326" t="s">
        <v>130</v>
      </c>
      <c r="O25" s="325" t="s">
        <v>130</v>
      </c>
      <c r="P25" s="325" t="s">
        <v>130</v>
      </c>
      <c r="Q25" s="197" t="s">
        <v>130</v>
      </c>
      <c r="R25" s="174" t="s">
        <v>130</v>
      </c>
      <c r="S25" s="190" t="s">
        <v>130</v>
      </c>
      <c r="T25" s="244" t="s">
        <v>130</v>
      </c>
      <c r="U25" s="286"/>
      <c r="V25" s="286"/>
      <c r="W25" s="286"/>
    </row>
    <row r="26" spans="1:23" ht="13.5" customHeight="1" x14ac:dyDescent="0.25">
      <c r="A26" s="164" t="s">
        <v>18</v>
      </c>
      <c r="B26" s="268"/>
      <c r="C26" s="269"/>
      <c r="D26" s="269"/>
      <c r="E26" s="269"/>
      <c r="F26" s="327"/>
      <c r="G26" s="328"/>
      <c r="H26" s="328"/>
      <c r="I26" s="328"/>
      <c r="J26" s="285"/>
      <c r="K26" s="285">
        <v>30182</v>
      </c>
      <c r="L26" s="285">
        <v>2099</v>
      </c>
      <c r="M26" s="285">
        <v>21184</v>
      </c>
      <c r="N26" s="328"/>
      <c r="O26" s="328"/>
      <c r="P26" s="328"/>
      <c r="Q26" s="186"/>
      <c r="R26" s="186"/>
      <c r="S26" s="191"/>
      <c r="T26" s="192"/>
      <c r="U26" s="286"/>
      <c r="V26" s="286"/>
      <c r="W26" s="286"/>
    </row>
    <row r="27" spans="1:23" ht="13.5" customHeight="1" x14ac:dyDescent="0.25">
      <c r="A27" s="25" t="s">
        <v>140</v>
      </c>
      <c r="B27" s="74"/>
      <c r="C27" s="18"/>
      <c r="D27" s="18"/>
      <c r="E27" s="18"/>
      <c r="F27" s="324"/>
      <c r="G27" s="288"/>
      <c r="H27" s="288"/>
      <c r="I27" s="288"/>
      <c r="J27" s="288"/>
      <c r="K27" s="288"/>
      <c r="L27" s="288"/>
      <c r="M27" s="288"/>
      <c r="N27" s="353"/>
      <c r="O27" s="288"/>
      <c r="P27" s="288"/>
      <c r="Q27" s="196"/>
      <c r="R27" s="172"/>
      <c r="S27" s="267"/>
      <c r="T27" s="244"/>
    </row>
    <row r="28" spans="1:23" ht="13.5" customHeight="1" x14ac:dyDescent="0.25">
      <c r="A28" s="119" t="s">
        <v>141</v>
      </c>
      <c r="B28" s="245" t="s">
        <v>20</v>
      </c>
      <c r="C28" s="21">
        <v>42401</v>
      </c>
      <c r="D28" s="21">
        <v>43862</v>
      </c>
      <c r="E28" s="20" t="s">
        <v>122</v>
      </c>
      <c r="F28" s="201">
        <v>851</v>
      </c>
      <c r="G28" s="201">
        <v>200</v>
      </c>
      <c r="H28" s="201">
        <v>1051</v>
      </c>
      <c r="I28" s="201">
        <v>783.49440535965618</v>
      </c>
      <c r="J28" s="201">
        <v>0</v>
      </c>
      <c r="K28" s="201">
        <v>631</v>
      </c>
      <c r="L28" s="201">
        <v>34</v>
      </c>
      <c r="M28" s="201">
        <v>91</v>
      </c>
      <c r="N28" s="331">
        <v>1466</v>
      </c>
      <c r="O28" s="201">
        <v>1297</v>
      </c>
      <c r="P28" s="201">
        <v>169</v>
      </c>
      <c r="Q28" s="166">
        <v>3</v>
      </c>
      <c r="R28" s="199">
        <v>1.7</v>
      </c>
      <c r="S28" s="246">
        <v>0.46</v>
      </c>
      <c r="T28" s="244">
        <v>2</v>
      </c>
      <c r="U28" s="286"/>
      <c r="V28" s="286"/>
      <c r="W28" s="286"/>
    </row>
    <row r="29" spans="1:23" ht="27.75" customHeight="1" x14ac:dyDescent="0.25">
      <c r="A29" s="119" t="s">
        <v>59</v>
      </c>
      <c r="B29" s="245" t="s">
        <v>20</v>
      </c>
      <c r="C29" s="21">
        <v>43405</v>
      </c>
      <c r="D29" s="21">
        <v>44470</v>
      </c>
      <c r="E29" s="20" t="s">
        <v>122</v>
      </c>
      <c r="F29" s="201">
        <v>1616</v>
      </c>
      <c r="G29" s="201">
        <v>200</v>
      </c>
      <c r="H29" s="201">
        <v>1816</v>
      </c>
      <c r="I29" s="201">
        <v>1587.5299344463554</v>
      </c>
      <c r="J29" s="201">
        <v>0</v>
      </c>
      <c r="K29" s="201">
        <v>1050</v>
      </c>
      <c r="L29" s="201">
        <v>180</v>
      </c>
      <c r="M29" s="201">
        <v>684</v>
      </c>
      <c r="N29" s="331">
        <v>3426</v>
      </c>
      <c r="O29" s="201">
        <v>1282</v>
      </c>
      <c r="P29" s="201">
        <v>2144</v>
      </c>
      <c r="Q29" s="166">
        <v>2.7</v>
      </c>
      <c r="R29" s="199">
        <v>2.2999999999999998</v>
      </c>
      <c r="S29" s="246">
        <v>0.34</v>
      </c>
      <c r="T29" s="244">
        <v>0.76</v>
      </c>
      <c r="U29" s="286"/>
      <c r="V29" s="286"/>
      <c r="W29" s="286"/>
    </row>
    <row r="30" spans="1:23" ht="27.75" customHeight="1" x14ac:dyDescent="0.25">
      <c r="A30" s="119" t="s">
        <v>60</v>
      </c>
      <c r="B30" s="245" t="s">
        <v>20</v>
      </c>
      <c r="C30" s="21">
        <v>44256</v>
      </c>
      <c r="D30" s="21">
        <v>45474</v>
      </c>
      <c r="E30" s="20" t="s">
        <v>122</v>
      </c>
      <c r="F30" s="201">
        <v>4102</v>
      </c>
      <c r="G30" s="201">
        <v>200</v>
      </c>
      <c r="H30" s="201">
        <v>4302</v>
      </c>
      <c r="I30" s="201">
        <v>4220.6526285969521</v>
      </c>
      <c r="J30" s="201">
        <v>0</v>
      </c>
      <c r="K30" s="201">
        <v>3936</v>
      </c>
      <c r="L30" s="201">
        <v>235</v>
      </c>
      <c r="M30" s="201">
        <v>3352</v>
      </c>
      <c r="N30" s="331">
        <v>5908</v>
      </c>
      <c r="O30" s="201">
        <v>1036</v>
      </c>
      <c r="P30" s="201">
        <v>4872</v>
      </c>
      <c r="Q30" s="166">
        <v>1.5</v>
      </c>
      <c r="R30" s="199">
        <v>2</v>
      </c>
      <c r="S30" s="246">
        <v>0.22</v>
      </c>
      <c r="T30" s="244">
        <v>0.03</v>
      </c>
      <c r="U30" s="286"/>
      <c r="V30" s="286"/>
      <c r="W30" s="286"/>
    </row>
    <row r="31" spans="1:23" ht="27.75" customHeight="1" x14ac:dyDescent="0.25">
      <c r="A31" s="119" t="s">
        <v>142</v>
      </c>
      <c r="B31" s="245" t="s">
        <v>20</v>
      </c>
      <c r="C31" s="424">
        <v>45001</v>
      </c>
      <c r="D31" s="424">
        <v>46997</v>
      </c>
      <c r="E31" s="426" t="s">
        <v>129</v>
      </c>
      <c r="F31" s="201">
        <v>6824</v>
      </c>
      <c r="G31" s="201">
        <v>100</v>
      </c>
      <c r="H31" s="201">
        <v>6924</v>
      </c>
      <c r="I31" s="201">
        <v>1692.2929050161072</v>
      </c>
      <c r="J31" s="201">
        <v>4200.9259321458931</v>
      </c>
      <c r="K31" s="201">
        <v>6847</v>
      </c>
      <c r="L31" s="201">
        <v>24</v>
      </c>
      <c r="M31" s="201">
        <v>6823</v>
      </c>
      <c r="N31" s="331">
        <v>2602</v>
      </c>
      <c r="O31" s="201">
        <v>16</v>
      </c>
      <c r="P31" s="201">
        <v>2586</v>
      </c>
      <c r="Q31" s="166">
        <v>2.9</v>
      </c>
      <c r="R31" s="200">
        <v>0</v>
      </c>
      <c r="S31" s="246" t="s">
        <v>143</v>
      </c>
      <c r="T31" s="188">
        <v>0</v>
      </c>
      <c r="U31" s="286"/>
      <c r="V31" s="286"/>
      <c r="W31" s="286"/>
    </row>
    <row r="32" spans="1:23" ht="27.75" customHeight="1" x14ac:dyDescent="0.25">
      <c r="A32" s="119" t="s">
        <v>144</v>
      </c>
      <c r="B32" s="245" t="s">
        <v>12</v>
      </c>
      <c r="C32" s="425">
        <v>44986</v>
      </c>
      <c r="D32" s="425">
        <v>47178</v>
      </c>
      <c r="E32" s="427" t="s">
        <v>124</v>
      </c>
      <c r="F32" s="201">
        <v>755</v>
      </c>
      <c r="G32" s="54">
        <v>0</v>
      </c>
      <c r="H32" s="201">
        <v>755</v>
      </c>
      <c r="I32" s="201">
        <v>162.91399620120924</v>
      </c>
      <c r="J32" s="201">
        <v>478</v>
      </c>
      <c r="K32" s="201">
        <v>817</v>
      </c>
      <c r="L32" s="201">
        <v>0</v>
      </c>
      <c r="M32" s="201">
        <v>817</v>
      </c>
      <c r="N32" s="331">
        <v>264</v>
      </c>
      <c r="O32" s="201">
        <v>2</v>
      </c>
      <c r="P32" s="201">
        <v>262</v>
      </c>
      <c r="Q32" s="166">
        <v>3.4</v>
      </c>
      <c r="R32" s="200">
        <v>0</v>
      </c>
      <c r="S32" s="246" t="s">
        <v>143</v>
      </c>
      <c r="T32" s="188">
        <v>0</v>
      </c>
      <c r="U32" s="286"/>
      <c r="V32" s="286"/>
      <c r="W32" s="286"/>
    </row>
    <row r="33" spans="1:23" x14ac:dyDescent="0.25">
      <c r="A33" s="119" t="s">
        <v>13</v>
      </c>
      <c r="B33" s="20"/>
      <c r="C33" s="20"/>
      <c r="D33" s="20"/>
      <c r="E33" s="20"/>
      <c r="F33" s="320"/>
      <c r="G33" s="321"/>
      <c r="H33" s="321"/>
      <c r="I33" s="321"/>
      <c r="J33" s="321"/>
      <c r="K33" s="201">
        <v>6594</v>
      </c>
      <c r="L33" s="201">
        <v>0</v>
      </c>
      <c r="M33" s="201">
        <v>2171</v>
      </c>
      <c r="N33" s="352"/>
      <c r="O33" s="321"/>
      <c r="P33" s="321"/>
      <c r="Q33" s="195"/>
      <c r="R33" s="169"/>
      <c r="S33" s="253"/>
      <c r="T33" s="244"/>
      <c r="U33" s="286"/>
      <c r="V33" s="286"/>
      <c r="W33" s="286"/>
    </row>
    <row r="34" spans="1:23" s="266" customFormat="1" ht="13.5" customHeight="1" x14ac:dyDescent="0.25">
      <c r="A34" s="22" t="s">
        <v>19</v>
      </c>
      <c r="B34" s="248"/>
      <c r="C34" s="24"/>
      <c r="D34" s="24"/>
      <c r="E34" s="24"/>
      <c r="F34" s="322"/>
      <c r="G34" s="323"/>
      <c r="H34" s="323"/>
      <c r="I34" s="323"/>
      <c r="J34" s="323"/>
      <c r="K34" s="287">
        <v>19875</v>
      </c>
      <c r="L34" s="287">
        <v>473</v>
      </c>
      <c r="M34" s="287">
        <v>13938</v>
      </c>
      <c r="N34" s="323"/>
      <c r="O34" s="323"/>
      <c r="P34" s="323"/>
      <c r="Q34" s="170"/>
      <c r="R34" s="170"/>
      <c r="S34" s="249"/>
      <c r="T34" s="189"/>
      <c r="U34" s="286"/>
      <c r="V34" s="286"/>
      <c r="W34" s="286"/>
    </row>
    <row r="35" spans="1:23" s="266" customFormat="1" ht="13.5" customHeight="1" x14ac:dyDescent="0.25">
      <c r="A35" s="239" t="s">
        <v>145</v>
      </c>
      <c r="B35" s="240"/>
      <c r="C35" s="18"/>
      <c r="D35" s="18"/>
      <c r="E35" s="18"/>
      <c r="F35" s="324"/>
      <c r="G35" s="288"/>
      <c r="H35" s="288"/>
      <c r="I35" s="288"/>
      <c r="J35" s="288"/>
      <c r="K35" s="288"/>
      <c r="L35" s="288"/>
      <c r="M35" s="288"/>
      <c r="N35" s="353"/>
      <c r="O35" s="288"/>
      <c r="P35" s="288"/>
      <c r="Q35" s="196"/>
      <c r="R35" s="172"/>
      <c r="S35" s="267"/>
      <c r="T35" s="244"/>
    </row>
    <row r="36" spans="1:23" s="266" customFormat="1" ht="21.75" customHeight="1" x14ac:dyDescent="0.25">
      <c r="A36" s="198" t="s">
        <v>146</v>
      </c>
      <c r="B36" s="75" t="s">
        <v>20</v>
      </c>
      <c r="C36" s="21">
        <v>44636</v>
      </c>
      <c r="D36" s="21">
        <v>46462</v>
      </c>
      <c r="E36" s="20" t="s">
        <v>129</v>
      </c>
      <c r="F36" s="201">
        <v>749</v>
      </c>
      <c r="G36" s="201">
        <v>51</v>
      </c>
      <c r="H36" s="201">
        <v>800</v>
      </c>
      <c r="I36" s="201">
        <v>309</v>
      </c>
      <c r="J36" s="201">
        <v>239</v>
      </c>
      <c r="K36" s="201">
        <v>769</v>
      </c>
      <c r="L36" s="201">
        <v>20</v>
      </c>
      <c r="M36" s="201">
        <v>749</v>
      </c>
      <c r="N36" s="331">
        <v>456</v>
      </c>
      <c r="O36" s="201">
        <v>82</v>
      </c>
      <c r="P36" s="201">
        <v>374</v>
      </c>
      <c r="Q36" s="166">
        <v>2.2999999999999998</v>
      </c>
      <c r="R36" s="200">
        <v>0</v>
      </c>
      <c r="S36" s="246">
        <v>0.6</v>
      </c>
      <c r="T36" s="244">
        <v>0.31</v>
      </c>
      <c r="U36" s="286"/>
      <c r="V36" s="286"/>
      <c r="W36" s="286"/>
    </row>
    <row r="37" spans="1:23" x14ac:dyDescent="0.25">
      <c r="A37" s="119" t="s">
        <v>147</v>
      </c>
      <c r="B37" s="245"/>
      <c r="C37" s="21"/>
      <c r="D37" s="21"/>
      <c r="E37" s="20"/>
      <c r="F37" s="320"/>
      <c r="G37" s="321"/>
      <c r="H37" s="321"/>
      <c r="I37" s="321"/>
      <c r="J37" s="321"/>
      <c r="K37" s="201">
        <v>858</v>
      </c>
      <c r="L37" s="201">
        <v>52</v>
      </c>
      <c r="M37" s="201">
        <v>215</v>
      </c>
      <c r="N37" s="352"/>
      <c r="O37" s="321"/>
      <c r="P37" s="321"/>
      <c r="Q37" s="195"/>
      <c r="R37" s="169"/>
      <c r="S37" s="253"/>
      <c r="T37" s="244"/>
      <c r="U37" s="286"/>
      <c r="V37" s="286"/>
      <c r="W37" s="286"/>
    </row>
    <row r="38" spans="1:23" s="266" customFormat="1" ht="13.5" customHeight="1" x14ac:dyDescent="0.25">
      <c r="A38" s="22" t="s">
        <v>62</v>
      </c>
      <c r="B38" s="248"/>
      <c r="C38" s="24"/>
      <c r="D38" s="24"/>
      <c r="E38" s="24"/>
      <c r="F38" s="322"/>
      <c r="G38" s="287"/>
      <c r="H38" s="287"/>
      <c r="I38" s="323"/>
      <c r="J38" s="323"/>
      <c r="K38" s="287">
        <v>1627</v>
      </c>
      <c r="L38" s="287">
        <v>72</v>
      </c>
      <c r="M38" s="287">
        <v>964</v>
      </c>
      <c r="N38" s="281"/>
      <c r="O38" s="280"/>
      <c r="P38" s="280"/>
      <c r="Q38" s="173"/>
      <c r="R38" s="170"/>
      <c r="S38" s="170"/>
      <c r="T38" s="171"/>
      <c r="U38" s="286"/>
      <c r="V38" s="286"/>
      <c r="W38" s="286"/>
    </row>
    <row r="39" spans="1:23" ht="13.5" customHeight="1" x14ac:dyDescent="0.25">
      <c r="A39" s="164" t="s">
        <v>148</v>
      </c>
      <c r="B39" s="268"/>
      <c r="C39" s="269"/>
      <c r="D39" s="269"/>
      <c r="E39" s="269"/>
      <c r="F39" s="327"/>
      <c r="G39" s="328"/>
      <c r="H39" s="328"/>
      <c r="I39" s="328"/>
      <c r="J39" s="285"/>
      <c r="K39" s="285">
        <v>21502</v>
      </c>
      <c r="L39" s="285">
        <v>545</v>
      </c>
      <c r="M39" s="285">
        <v>14902</v>
      </c>
      <c r="N39" s="282"/>
      <c r="O39" s="282"/>
      <c r="P39" s="282"/>
      <c r="Q39" s="186"/>
      <c r="R39" s="186"/>
      <c r="S39" s="186"/>
      <c r="T39" s="187"/>
      <c r="U39" s="286"/>
      <c r="V39" s="286"/>
      <c r="W39" s="286"/>
    </row>
    <row r="40" spans="1:23" ht="13.5" customHeight="1" x14ac:dyDescent="0.25">
      <c r="A40" s="98" t="s">
        <v>23</v>
      </c>
      <c r="B40" s="99"/>
      <c r="C40" s="100"/>
      <c r="D40" s="100"/>
      <c r="E40" s="100"/>
      <c r="F40" s="329"/>
      <c r="G40" s="330"/>
      <c r="H40" s="330"/>
      <c r="I40" s="329"/>
      <c r="J40" s="329"/>
      <c r="K40" s="289">
        <v>51684</v>
      </c>
      <c r="L40" s="289">
        <v>2644</v>
      </c>
      <c r="M40" s="289">
        <v>36086</v>
      </c>
      <c r="N40" s="283"/>
      <c r="O40" s="284"/>
      <c r="P40" s="284"/>
      <c r="Q40" s="175"/>
      <c r="R40" s="176"/>
      <c r="S40" s="176"/>
      <c r="T40" s="176"/>
      <c r="U40" s="286"/>
      <c r="V40" s="286"/>
      <c r="W40" s="286"/>
    </row>
    <row r="41" spans="1:23" ht="15.75" customHeight="1" x14ac:dyDescent="0.25">
      <c r="A41" s="26" t="s">
        <v>149</v>
      </c>
      <c r="B41" s="26"/>
      <c r="C41" s="27"/>
      <c r="D41" s="27"/>
      <c r="E41" s="27"/>
      <c r="F41" s="27"/>
      <c r="G41" s="27"/>
      <c r="H41" s="27"/>
      <c r="I41" s="27"/>
      <c r="J41" s="27"/>
      <c r="K41" s="27"/>
      <c r="L41" s="27"/>
      <c r="M41" s="27"/>
      <c r="N41" s="27"/>
      <c r="O41" s="27"/>
      <c r="P41" s="27"/>
      <c r="Q41" s="27"/>
      <c r="R41" s="27"/>
      <c r="S41" s="27"/>
      <c r="T41" s="27"/>
    </row>
    <row r="42" spans="1:23" x14ac:dyDescent="0.25">
      <c r="A42" s="26" t="s">
        <v>150</v>
      </c>
      <c r="B42" s="26"/>
      <c r="C42" s="27"/>
      <c r="D42" s="27"/>
      <c r="E42" s="27"/>
      <c r="F42" s="27"/>
      <c r="G42" s="27"/>
      <c r="H42" s="27"/>
      <c r="I42" s="27"/>
      <c r="J42" s="27"/>
      <c r="K42" s="27"/>
      <c r="L42" s="27"/>
      <c r="M42" s="27"/>
      <c r="N42" s="27"/>
      <c r="O42" s="27"/>
      <c r="P42" s="27"/>
      <c r="Q42" s="27"/>
      <c r="R42" s="27"/>
      <c r="S42" s="27"/>
      <c r="T42" s="27"/>
    </row>
    <row r="43" spans="1:23" x14ac:dyDescent="0.25">
      <c r="A43" s="26" t="s">
        <v>151</v>
      </c>
      <c r="B43" s="211"/>
      <c r="C43" s="27"/>
      <c r="D43" s="27"/>
      <c r="E43" s="27"/>
      <c r="F43" s="27"/>
      <c r="G43" s="27"/>
      <c r="H43" s="27"/>
      <c r="I43" s="27"/>
      <c r="J43" s="27"/>
      <c r="K43" s="27"/>
      <c r="L43" s="27"/>
      <c r="M43" s="27"/>
      <c r="N43" s="27"/>
      <c r="O43" s="27"/>
      <c r="P43" s="27"/>
      <c r="Q43" s="27"/>
      <c r="R43" s="27"/>
      <c r="S43" s="27"/>
      <c r="T43" s="27"/>
    </row>
    <row r="44" spans="1:23" x14ac:dyDescent="0.25">
      <c r="A44" s="26" t="s">
        <v>152</v>
      </c>
      <c r="B44" s="26"/>
      <c r="C44" s="27"/>
      <c r="D44" s="27"/>
      <c r="E44" s="27"/>
      <c r="F44" s="27"/>
      <c r="G44" s="27"/>
      <c r="H44" s="27"/>
      <c r="I44" s="27"/>
      <c r="J44" s="27"/>
      <c r="K44" s="27"/>
      <c r="L44" s="27"/>
      <c r="M44" s="27"/>
      <c r="N44" s="27"/>
      <c r="O44" s="27"/>
      <c r="P44" s="27"/>
      <c r="Q44" s="27"/>
      <c r="R44" s="27"/>
      <c r="S44" s="27"/>
      <c r="T44" s="27"/>
    </row>
    <row r="45" spans="1:23" x14ac:dyDescent="0.25">
      <c r="A45" s="26" t="s">
        <v>153</v>
      </c>
      <c r="B45" s="26"/>
      <c r="C45" s="27"/>
      <c r="D45" s="27"/>
      <c r="E45" s="27"/>
      <c r="F45" s="27"/>
      <c r="G45" s="27"/>
      <c r="H45" s="27"/>
      <c r="I45" s="27"/>
      <c r="J45" s="27"/>
      <c r="K45" s="27"/>
      <c r="L45" s="27"/>
      <c r="M45" s="27"/>
      <c r="N45" s="27"/>
      <c r="O45" s="27"/>
      <c r="P45" s="27"/>
      <c r="Q45" s="27"/>
      <c r="R45" s="27"/>
      <c r="S45" s="27"/>
      <c r="T45" s="27"/>
    </row>
    <row r="46" spans="1:23" x14ac:dyDescent="0.25">
      <c r="A46" s="275" t="s">
        <v>154</v>
      </c>
      <c r="B46" s="26"/>
      <c r="C46" s="27"/>
      <c r="D46" s="27"/>
      <c r="E46" s="27"/>
      <c r="F46" s="27"/>
      <c r="G46" s="27"/>
      <c r="H46" s="27"/>
      <c r="I46" s="27"/>
      <c r="J46" s="27"/>
      <c r="K46" s="27"/>
      <c r="L46" s="27"/>
      <c r="M46" s="27"/>
      <c r="N46" s="27"/>
      <c r="O46" s="27"/>
      <c r="P46" s="27"/>
      <c r="Q46" s="27"/>
      <c r="R46" s="27"/>
      <c r="S46" s="27"/>
      <c r="T46" s="27"/>
    </row>
    <row r="47" spans="1:23" ht="37.5" customHeight="1" x14ac:dyDescent="0.25">
      <c r="A47" s="418" t="s">
        <v>155</v>
      </c>
      <c r="B47" s="418"/>
      <c r="C47" s="418"/>
      <c r="D47" s="418"/>
      <c r="E47" s="418"/>
      <c r="F47" s="418"/>
      <c r="G47" s="418"/>
      <c r="H47" s="418"/>
      <c r="I47" s="418"/>
      <c r="J47" s="418"/>
      <c r="K47" s="418"/>
      <c r="L47" s="418"/>
      <c r="M47" s="418"/>
      <c r="N47" s="418"/>
      <c r="O47" s="418"/>
      <c r="P47" s="418"/>
      <c r="Q47" s="418"/>
      <c r="R47" s="418"/>
      <c r="S47" s="418"/>
      <c r="T47" s="418"/>
    </row>
    <row r="48" spans="1:23" x14ac:dyDescent="0.25">
      <c r="N48" s="16"/>
      <c r="Q48" s="16"/>
    </row>
    <row r="49" spans="1:17" x14ac:dyDescent="0.25">
      <c r="N49" s="16"/>
      <c r="Q49" s="16"/>
    </row>
    <row r="50" spans="1:17" x14ac:dyDescent="0.25">
      <c r="A50" s="257"/>
      <c r="J50" s="29"/>
      <c r="K50" s="29"/>
      <c r="L50" s="29"/>
      <c r="M50" s="29"/>
      <c r="N50" s="16"/>
      <c r="Q50" s="16"/>
    </row>
    <row r="51" spans="1:17" x14ac:dyDescent="0.25">
      <c r="A51" s="257"/>
      <c r="N51" s="16"/>
      <c r="Q51" s="16"/>
    </row>
    <row r="52" spans="1:17" x14ac:dyDescent="0.25">
      <c r="N52" s="16"/>
      <c r="Q52" s="16"/>
    </row>
    <row r="53" spans="1:17" ht="15" x14ac:dyDescent="0.25">
      <c r="A53" s="72"/>
      <c r="B53" s="72"/>
      <c r="N53" s="16"/>
      <c r="Q53" s="16"/>
    </row>
    <row r="54" spans="1:17" ht="15" x14ac:dyDescent="0.25">
      <c r="A54" s="72"/>
      <c r="B54" s="72"/>
      <c r="C54" s="73"/>
    </row>
    <row r="55" spans="1:17" ht="15" x14ac:dyDescent="0.25">
      <c r="C55" s="73"/>
      <c r="E55" s="73"/>
    </row>
    <row r="56" spans="1:17" ht="15" x14ac:dyDescent="0.25">
      <c r="C56" s="73"/>
      <c r="E56" s="73"/>
    </row>
    <row r="57" spans="1:17" ht="15" x14ac:dyDescent="0.25">
      <c r="C57" s="73"/>
      <c r="E57" s="73"/>
    </row>
    <row r="58" spans="1:17" ht="15" x14ac:dyDescent="0.25">
      <c r="C58" s="73"/>
      <c r="E58" s="73"/>
    </row>
    <row r="59" spans="1:17" ht="15" x14ac:dyDescent="0.25">
      <c r="C59" s="73"/>
      <c r="E59" s="73"/>
    </row>
    <row r="60" spans="1:17" ht="15" x14ac:dyDescent="0.25">
      <c r="C60" s="73"/>
      <c r="E60" s="73"/>
    </row>
  </sheetData>
  <mergeCells count="13">
    <mergeCell ref="K1:M1"/>
    <mergeCell ref="B1:H1"/>
    <mergeCell ref="N1:T1"/>
    <mergeCell ref="A47:T47"/>
    <mergeCell ref="Q2:S2"/>
    <mergeCell ref="A2:A3"/>
    <mergeCell ref="C2:E2"/>
    <mergeCell ref="F2:H2"/>
    <mergeCell ref="N2:P2"/>
    <mergeCell ref="C31:C32"/>
    <mergeCell ref="D31:D32"/>
    <mergeCell ref="E31:E32"/>
    <mergeCell ref="K2:M2"/>
  </mergeCells>
  <printOptions horizontalCentered="1" verticalCentered="1"/>
  <pageMargins left="0.23622047244094491" right="0.23622047244094491" top="0.74803149606299213" bottom="0.74803149606299213" header="0.31496062992125984" footer="0.31496062992125984"/>
  <pageSetup paperSize="9"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8D13-5A60-49FC-B079-998F1FADBFCF}">
  <sheetPr>
    <pageSetUpPr fitToPage="1"/>
  </sheetPr>
  <dimension ref="A1:U63"/>
  <sheetViews>
    <sheetView showGridLines="0" view="pageBreakPreview" topLeftCell="A18" zoomScale="83" zoomScaleNormal="100" zoomScaleSheetLayoutView="55" workbookViewId="0">
      <selection activeCell="A47" sqref="A47"/>
    </sheetView>
  </sheetViews>
  <sheetFormatPr defaultColWidth="8.7109375" defaultRowHeight="12.75" x14ac:dyDescent="0.25"/>
  <cols>
    <col min="1" max="1" width="33.140625" style="16" customWidth="1"/>
    <col min="2" max="4" width="8.7109375" style="16" customWidth="1"/>
    <col min="5" max="5" width="9.28515625" style="16" bestFit="1" customWidth="1"/>
    <col min="6" max="12" width="8.7109375" style="16" customWidth="1"/>
    <col min="13" max="13" width="8.7109375" style="17" customWidth="1"/>
    <col min="14" max="15" width="8.7109375" style="16" customWidth="1"/>
    <col min="16" max="16" width="8.7109375" style="17" customWidth="1"/>
    <col min="17" max="19" width="7.85546875" style="16" customWidth="1"/>
    <col min="20" max="16384" width="8.7109375" style="16"/>
  </cols>
  <sheetData>
    <row r="1" spans="1:21" ht="15" x14ac:dyDescent="0.25">
      <c r="A1" s="102" t="s">
        <v>23</v>
      </c>
      <c r="B1" s="416"/>
      <c r="C1" s="416"/>
      <c r="D1" s="416"/>
      <c r="E1" s="416"/>
      <c r="F1" s="416"/>
      <c r="G1" s="416"/>
      <c r="H1" s="416"/>
      <c r="I1" s="118"/>
      <c r="J1" s="415"/>
      <c r="K1" s="415"/>
      <c r="L1" s="415"/>
      <c r="M1" s="417"/>
      <c r="N1" s="417"/>
      <c r="O1" s="417"/>
      <c r="P1" s="417"/>
      <c r="Q1" s="417"/>
      <c r="R1" s="417"/>
      <c r="S1" s="417"/>
    </row>
    <row r="2" spans="1:21" ht="25.9" customHeight="1" x14ac:dyDescent="0.25">
      <c r="A2" s="421" t="s">
        <v>6</v>
      </c>
      <c r="B2" s="95"/>
      <c r="C2" s="420" t="s">
        <v>99</v>
      </c>
      <c r="D2" s="420"/>
      <c r="E2" s="423"/>
      <c r="F2" s="419" t="s">
        <v>100</v>
      </c>
      <c r="G2" s="420"/>
      <c r="H2" s="420"/>
      <c r="I2" s="95"/>
      <c r="J2" s="420" t="s">
        <v>101</v>
      </c>
      <c r="K2" s="420"/>
      <c r="L2" s="423"/>
      <c r="M2" s="419" t="s">
        <v>102</v>
      </c>
      <c r="N2" s="420"/>
      <c r="O2" s="423"/>
      <c r="P2" s="419" t="s">
        <v>103</v>
      </c>
      <c r="Q2" s="420"/>
      <c r="R2" s="420"/>
      <c r="S2" s="95"/>
    </row>
    <row r="3" spans="1:21" ht="48.75" x14ac:dyDescent="0.25">
      <c r="A3" s="422"/>
      <c r="B3" s="95" t="s">
        <v>104</v>
      </c>
      <c r="C3" s="97" t="s">
        <v>105</v>
      </c>
      <c r="D3" s="97" t="s">
        <v>106</v>
      </c>
      <c r="E3" s="116" t="s">
        <v>107</v>
      </c>
      <c r="F3" s="116" t="s">
        <v>108</v>
      </c>
      <c r="G3" s="97" t="s">
        <v>109</v>
      </c>
      <c r="H3" s="97" t="s">
        <v>49</v>
      </c>
      <c r="I3" s="97" t="s">
        <v>110</v>
      </c>
      <c r="J3" s="96" t="s">
        <v>112</v>
      </c>
      <c r="K3" s="97" t="s">
        <v>113</v>
      </c>
      <c r="L3" s="96" t="s">
        <v>114</v>
      </c>
      <c r="M3" s="97" t="s">
        <v>49</v>
      </c>
      <c r="N3" s="97" t="s">
        <v>115</v>
      </c>
      <c r="O3" s="97" t="s">
        <v>116</v>
      </c>
      <c r="P3" s="97" t="s">
        <v>117</v>
      </c>
      <c r="Q3" s="97" t="s">
        <v>118</v>
      </c>
      <c r="R3" s="97" t="s">
        <v>119</v>
      </c>
      <c r="S3" s="97" t="s">
        <v>156</v>
      </c>
    </row>
    <row r="4" spans="1:21" ht="18" customHeight="1" x14ac:dyDescent="0.25">
      <c r="A4" s="239" t="s">
        <v>121</v>
      </c>
      <c r="B4" s="240"/>
      <c r="C4" s="18"/>
      <c r="D4" s="18"/>
      <c r="E4" s="18"/>
      <c r="F4" s="241"/>
      <c r="G4" s="242"/>
      <c r="H4" s="242"/>
      <c r="I4" s="78"/>
      <c r="J4" s="18"/>
      <c r="K4" s="18"/>
      <c r="L4" s="18"/>
      <c r="M4" s="38"/>
      <c r="N4" s="38"/>
      <c r="O4" s="18"/>
      <c r="P4" s="38"/>
      <c r="Q4" s="38"/>
      <c r="R4" s="18"/>
      <c r="S4" s="244"/>
    </row>
    <row r="5" spans="1:21" ht="13.5" customHeight="1" x14ac:dyDescent="0.25">
      <c r="A5" s="19" t="s">
        <v>53</v>
      </c>
      <c r="B5" s="245" t="s">
        <v>12</v>
      </c>
      <c r="C5" s="21">
        <v>42125</v>
      </c>
      <c r="D5" s="21">
        <v>43250</v>
      </c>
      <c r="E5" s="20" t="s">
        <v>122</v>
      </c>
      <c r="F5" s="76">
        <v>2482</v>
      </c>
      <c r="G5" s="76">
        <v>500</v>
      </c>
      <c r="H5" s="76">
        <v>2982</v>
      </c>
      <c r="I5" s="76">
        <v>2593</v>
      </c>
      <c r="J5" s="201">
        <v>748</v>
      </c>
      <c r="K5" s="201">
        <v>70</v>
      </c>
      <c r="L5" s="201">
        <v>208</v>
      </c>
      <c r="M5" s="366">
        <v>5809</v>
      </c>
      <c r="N5" s="76">
        <v>5533</v>
      </c>
      <c r="O5" s="76">
        <v>276</v>
      </c>
      <c r="P5" s="168">
        <v>2.2000000000000002</v>
      </c>
      <c r="Q5" s="167">
        <v>2.2999999999999998</v>
      </c>
      <c r="R5" s="246">
        <v>0.23</v>
      </c>
      <c r="S5" s="244">
        <v>2.0499999999999998</v>
      </c>
    </row>
    <row r="6" spans="1:21" ht="13.5" customHeight="1" x14ac:dyDescent="0.25">
      <c r="A6" s="19" t="s">
        <v>84</v>
      </c>
      <c r="B6" s="245" t="s">
        <v>12</v>
      </c>
      <c r="C6" s="21">
        <v>43221</v>
      </c>
      <c r="D6" s="21">
        <v>44314</v>
      </c>
      <c r="E6" s="20" t="s">
        <v>122</v>
      </c>
      <c r="F6" s="76">
        <v>4000</v>
      </c>
      <c r="G6" s="76">
        <v>500</v>
      </c>
      <c r="H6" s="76">
        <v>4500</v>
      </c>
      <c r="I6" s="76">
        <v>3684.5901558299997</v>
      </c>
      <c r="J6" s="201">
        <v>2578</v>
      </c>
      <c r="K6" s="201">
        <v>330</v>
      </c>
      <c r="L6" s="201">
        <v>1821</v>
      </c>
      <c r="M6" s="366">
        <v>7576</v>
      </c>
      <c r="N6" s="76">
        <v>5249</v>
      </c>
      <c r="O6" s="76">
        <v>2327</v>
      </c>
      <c r="P6" s="168">
        <v>2.1</v>
      </c>
      <c r="Q6" s="167">
        <v>2.5</v>
      </c>
      <c r="R6" s="246">
        <v>0.18</v>
      </c>
      <c r="S6" s="244">
        <v>1.1499999999999999</v>
      </c>
      <c r="U6" s="386"/>
    </row>
    <row r="7" spans="1:21" ht="13.5" customHeight="1" x14ac:dyDescent="0.25">
      <c r="A7" s="19" t="s">
        <v>54</v>
      </c>
      <c r="B7" s="245" t="s">
        <v>12</v>
      </c>
      <c r="C7" s="21">
        <v>44316</v>
      </c>
      <c r="D7" s="21">
        <v>45832</v>
      </c>
      <c r="E7" s="20" t="s">
        <v>122</v>
      </c>
      <c r="F7" s="76">
        <v>7662</v>
      </c>
      <c r="G7" s="76">
        <v>415</v>
      </c>
      <c r="H7" s="76">
        <v>8077</v>
      </c>
      <c r="I7" s="76">
        <v>6923.8926942082635</v>
      </c>
      <c r="J7" s="201">
        <v>9382</v>
      </c>
      <c r="K7" s="201">
        <v>589</v>
      </c>
      <c r="L7" s="201">
        <v>7962</v>
      </c>
      <c r="M7" s="366">
        <v>9555</v>
      </c>
      <c r="N7" s="76">
        <v>357</v>
      </c>
      <c r="O7" s="76">
        <v>9198</v>
      </c>
      <c r="P7" s="168">
        <v>1.4</v>
      </c>
      <c r="Q7" s="71">
        <v>0</v>
      </c>
      <c r="R7" s="246">
        <v>0.16</v>
      </c>
      <c r="S7" s="244">
        <v>0.09</v>
      </c>
      <c r="U7" s="386"/>
    </row>
    <row r="8" spans="1:21" ht="13.5" customHeight="1" x14ac:dyDescent="0.25">
      <c r="A8" s="19" t="s">
        <v>11</v>
      </c>
      <c r="B8" s="245" t="s">
        <v>12</v>
      </c>
      <c r="C8" s="21">
        <v>45627</v>
      </c>
      <c r="D8" s="21">
        <v>48121</v>
      </c>
      <c r="E8" s="20" t="s">
        <v>124</v>
      </c>
      <c r="F8" s="76">
        <v>6384</v>
      </c>
      <c r="G8" s="76">
        <v>500</v>
      </c>
      <c r="H8" s="76">
        <f>G8+F8</f>
        <v>6884</v>
      </c>
      <c r="I8" s="76">
        <v>519.99032499999998</v>
      </c>
      <c r="J8" s="201">
        <v>7496</v>
      </c>
      <c r="K8" s="201">
        <v>5</v>
      </c>
      <c r="L8" s="201">
        <v>7491</v>
      </c>
      <c r="M8" s="366">
        <v>549</v>
      </c>
      <c r="N8" s="71">
        <v>0</v>
      </c>
      <c r="O8" s="76">
        <v>549</v>
      </c>
      <c r="P8" s="168">
        <v>1.1000000000000001</v>
      </c>
      <c r="Q8" s="71">
        <v>0</v>
      </c>
      <c r="R8" s="246" t="s">
        <v>157</v>
      </c>
      <c r="S8" s="188">
        <v>0</v>
      </c>
      <c r="U8" s="386"/>
    </row>
    <row r="9" spans="1:21" x14ac:dyDescent="0.25">
      <c r="A9" s="119" t="s">
        <v>13</v>
      </c>
      <c r="B9" s="245"/>
      <c r="C9" s="20"/>
      <c r="D9" s="20"/>
      <c r="E9" s="20"/>
      <c r="F9" s="320"/>
      <c r="G9" s="321"/>
      <c r="H9" s="321"/>
      <c r="I9" s="321"/>
      <c r="J9" s="201">
        <v>6184</v>
      </c>
      <c r="K9" s="201">
        <v>109</v>
      </c>
      <c r="L9" s="201">
        <v>814</v>
      </c>
      <c r="M9" s="352"/>
      <c r="N9" s="321"/>
      <c r="O9" s="321"/>
      <c r="P9" s="195"/>
      <c r="Q9" s="169"/>
      <c r="R9" s="253"/>
      <c r="S9" s="244"/>
      <c r="U9" s="386"/>
    </row>
    <row r="10" spans="1:21" s="266" customFormat="1" ht="13.5" customHeight="1" x14ac:dyDescent="0.25">
      <c r="A10" s="22" t="s">
        <v>14</v>
      </c>
      <c r="B10" s="248"/>
      <c r="C10" s="24"/>
      <c r="D10" s="24"/>
      <c r="E10" s="24"/>
      <c r="F10" s="322"/>
      <c r="G10" s="323"/>
      <c r="H10" s="323"/>
      <c r="I10" s="323"/>
      <c r="J10" s="287">
        <v>26388</v>
      </c>
      <c r="K10" s="287">
        <v>1103</v>
      </c>
      <c r="L10" s="287">
        <v>18296</v>
      </c>
      <c r="M10" s="323"/>
      <c r="N10" s="323"/>
      <c r="O10" s="323"/>
      <c r="P10" s="170"/>
      <c r="Q10" s="170"/>
      <c r="R10" s="249"/>
      <c r="S10" s="189"/>
      <c r="U10" s="386"/>
    </row>
    <row r="11" spans="1:21" ht="13.5" customHeight="1" x14ac:dyDescent="0.25">
      <c r="A11" s="239" t="s">
        <v>126</v>
      </c>
      <c r="B11" s="240"/>
      <c r="C11" s="18"/>
      <c r="D11" s="18"/>
      <c r="E11" s="18"/>
      <c r="F11" s="324"/>
      <c r="G11" s="288"/>
      <c r="H11" s="288"/>
      <c r="I11" s="288"/>
      <c r="J11" s="288"/>
      <c r="K11" s="288"/>
      <c r="L11" s="288"/>
      <c r="M11" s="353"/>
      <c r="N11" s="288"/>
      <c r="O11" s="288"/>
      <c r="P11" s="196"/>
      <c r="Q11" s="172"/>
      <c r="R11" s="267"/>
      <c r="S11" s="244"/>
      <c r="U11" s="386"/>
    </row>
    <row r="12" spans="1:21" ht="13.5" customHeight="1" x14ac:dyDescent="0.25">
      <c r="A12" s="119" t="s">
        <v>127</v>
      </c>
      <c r="B12" s="245" t="s">
        <v>12</v>
      </c>
      <c r="C12" s="21">
        <v>43595</v>
      </c>
      <c r="D12" s="21">
        <v>45454</v>
      </c>
      <c r="E12" s="20" t="s">
        <v>122</v>
      </c>
      <c r="F12" s="76">
        <v>892</v>
      </c>
      <c r="G12" s="76">
        <v>100</v>
      </c>
      <c r="H12" s="76">
        <f>G12+F12</f>
        <v>992</v>
      </c>
      <c r="I12" s="76">
        <v>883.98274507999997</v>
      </c>
      <c r="J12" s="201">
        <v>1022</v>
      </c>
      <c r="K12" s="201">
        <v>199.41633250505146</v>
      </c>
      <c r="L12" s="201">
        <v>722</v>
      </c>
      <c r="M12" s="366">
        <v>1577</v>
      </c>
      <c r="N12" s="76">
        <v>650</v>
      </c>
      <c r="O12" s="76">
        <v>927</v>
      </c>
      <c r="P12" s="168">
        <v>1.8</v>
      </c>
      <c r="Q12" s="167">
        <v>2.5</v>
      </c>
      <c r="R12" s="246">
        <v>0.24</v>
      </c>
      <c r="S12" s="244">
        <v>0.75</v>
      </c>
      <c r="U12" s="386"/>
    </row>
    <row r="13" spans="1:21" ht="22.5" customHeight="1" x14ac:dyDescent="0.25">
      <c r="A13" s="119" t="s">
        <v>128</v>
      </c>
      <c r="B13" s="245" t="s">
        <v>12</v>
      </c>
      <c r="C13" s="21">
        <v>45108</v>
      </c>
      <c r="D13" s="21">
        <v>47016</v>
      </c>
      <c r="E13" s="256" t="s">
        <v>129</v>
      </c>
      <c r="F13" s="76">
        <v>2500</v>
      </c>
      <c r="G13" s="76">
        <v>57</v>
      </c>
      <c r="H13" s="76">
        <f>G13+F13</f>
        <v>2557</v>
      </c>
      <c r="I13" s="76">
        <v>873.23285749454021</v>
      </c>
      <c r="J13" s="201">
        <v>2952</v>
      </c>
      <c r="K13" s="201">
        <v>18.923483613523697</v>
      </c>
      <c r="L13" s="201">
        <v>2933</v>
      </c>
      <c r="M13" s="366">
        <v>1019</v>
      </c>
      <c r="N13" s="76">
        <v>21</v>
      </c>
      <c r="O13" s="76">
        <v>998</v>
      </c>
      <c r="P13" s="168">
        <v>1.2</v>
      </c>
      <c r="Q13" s="71">
        <v>0</v>
      </c>
      <c r="R13" s="246">
        <v>0.21</v>
      </c>
      <c r="S13" s="244" t="s">
        <v>130</v>
      </c>
      <c r="U13" s="386"/>
    </row>
    <row r="14" spans="1:21" x14ac:dyDescent="0.25">
      <c r="A14" s="119" t="s">
        <v>13</v>
      </c>
      <c r="B14" s="245"/>
      <c r="C14" s="20"/>
      <c r="D14" s="20"/>
      <c r="E14" s="20"/>
      <c r="F14" s="320"/>
      <c r="G14" s="321"/>
      <c r="H14" s="321"/>
      <c r="I14" s="321"/>
      <c r="J14" s="201">
        <v>221</v>
      </c>
      <c r="K14" s="201">
        <v>0</v>
      </c>
      <c r="L14" s="201">
        <v>0</v>
      </c>
      <c r="M14" s="352"/>
      <c r="N14" s="321"/>
      <c r="O14" s="321"/>
      <c r="P14" s="195"/>
      <c r="Q14" s="169"/>
      <c r="R14" s="253"/>
      <c r="S14" s="244"/>
      <c r="U14" s="386"/>
    </row>
    <row r="15" spans="1:21" s="266" customFormat="1" ht="13.5" customHeight="1" x14ac:dyDescent="0.25">
      <c r="A15" s="22" t="s">
        <v>15</v>
      </c>
      <c r="B15" s="248"/>
      <c r="C15" s="24"/>
      <c r="D15" s="24"/>
      <c r="E15" s="24"/>
      <c r="F15" s="322"/>
      <c r="G15" s="287"/>
      <c r="H15" s="287"/>
      <c r="I15" s="323"/>
      <c r="J15" s="287">
        <v>4195</v>
      </c>
      <c r="K15" s="287">
        <v>218.33981611857516</v>
      </c>
      <c r="L15" s="287">
        <v>3655</v>
      </c>
      <c r="M15" s="287"/>
      <c r="N15" s="323"/>
      <c r="O15" s="323"/>
      <c r="P15" s="173"/>
      <c r="Q15" s="170"/>
      <c r="R15" s="249"/>
      <c r="S15" s="189"/>
      <c r="U15" s="386"/>
    </row>
    <row r="16" spans="1:21" ht="13.5" customHeight="1" x14ac:dyDescent="0.25">
      <c r="A16" s="239" t="s">
        <v>131</v>
      </c>
      <c r="B16" s="240"/>
      <c r="C16" s="18"/>
      <c r="D16" s="18"/>
      <c r="E16" s="18"/>
      <c r="F16" s="324"/>
      <c r="G16" s="288"/>
      <c r="H16" s="288"/>
      <c r="I16" s="288"/>
      <c r="J16" s="288"/>
      <c r="K16" s="288"/>
      <c r="L16" s="288"/>
      <c r="M16" s="353"/>
      <c r="N16" s="288"/>
      <c r="O16" s="288"/>
      <c r="P16" s="196"/>
      <c r="Q16" s="172"/>
      <c r="R16" s="267"/>
      <c r="S16" s="244"/>
      <c r="U16" s="386"/>
    </row>
    <row r="17" spans="1:21" ht="27.75" customHeight="1" x14ac:dyDescent="0.25">
      <c r="A17" s="119" t="s">
        <v>132</v>
      </c>
      <c r="B17" s="245" t="s">
        <v>12</v>
      </c>
      <c r="C17" s="21">
        <v>42794</v>
      </c>
      <c r="D17" s="21">
        <v>44620</v>
      </c>
      <c r="E17" s="20" t="s">
        <v>122</v>
      </c>
      <c r="F17" s="201">
        <v>306</v>
      </c>
      <c r="G17" s="325">
        <v>0</v>
      </c>
      <c r="H17" s="201">
        <v>306</v>
      </c>
      <c r="I17" s="201">
        <v>594.57108454000002</v>
      </c>
      <c r="J17" s="201">
        <v>360</v>
      </c>
      <c r="K17" s="201">
        <v>0</v>
      </c>
      <c r="L17" s="201">
        <v>0</v>
      </c>
      <c r="M17" s="331">
        <v>754</v>
      </c>
      <c r="N17" s="201">
        <v>419</v>
      </c>
      <c r="O17" s="201">
        <v>335</v>
      </c>
      <c r="P17" s="166">
        <v>1.4</v>
      </c>
      <c r="Q17" s="199">
        <v>0.5</v>
      </c>
      <c r="R17" s="246">
        <v>7.0000000000000007E-2</v>
      </c>
      <c r="S17" s="244">
        <v>0.11</v>
      </c>
      <c r="U17" s="386"/>
    </row>
    <row r="18" spans="1:21" ht="13.5" customHeight="1" x14ac:dyDescent="0.25">
      <c r="A18" s="119" t="s">
        <v>133</v>
      </c>
      <c r="B18" s="245" t="s">
        <v>12</v>
      </c>
      <c r="C18" s="21">
        <v>44099</v>
      </c>
      <c r="D18" s="21">
        <v>45741</v>
      </c>
      <c r="E18" s="20" t="s">
        <v>122</v>
      </c>
      <c r="F18" s="201">
        <v>530</v>
      </c>
      <c r="G18" s="201">
        <v>100</v>
      </c>
      <c r="H18" s="201">
        <v>630</v>
      </c>
      <c r="I18" s="392">
        <v>512</v>
      </c>
      <c r="J18" s="201">
        <v>716</v>
      </c>
      <c r="K18" s="201">
        <v>123.17588377384627</v>
      </c>
      <c r="L18" s="201">
        <v>524</v>
      </c>
      <c r="M18" s="331">
        <v>672</v>
      </c>
      <c r="N18" s="201">
        <v>163</v>
      </c>
      <c r="O18" s="201">
        <v>510</v>
      </c>
      <c r="P18" s="166">
        <v>1.3</v>
      </c>
      <c r="Q18" s="199">
        <v>1.3</v>
      </c>
      <c r="R18" s="246">
        <v>0.14000000000000001</v>
      </c>
      <c r="S18" s="244">
        <v>0.28999999999999998</v>
      </c>
      <c r="U18" s="386"/>
    </row>
    <row r="19" spans="1:21" s="266" customFormat="1" ht="13.5" customHeight="1" x14ac:dyDescent="0.25">
      <c r="A19" s="22" t="s">
        <v>134</v>
      </c>
      <c r="B19" s="248"/>
      <c r="C19" s="24"/>
      <c r="D19" s="24"/>
      <c r="E19" s="24"/>
      <c r="F19" s="322"/>
      <c r="G19" s="323"/>
      <c r="H19" s="323"/>
      <c r="I19" s="323"/>
      <c r="J19" s="287">
        <v>1076</v>
      </c>
      <c r="K19" s="287">
        <v>123.17588377384627</v>
      </c>
      <c r="L19" s="287">
        <v>524</v>
      </c>
      <c r="M19" s="323"/>
      <c r="N19" s="323"/>
      <c r="O19" s="323"/>
      <c r="P19" s="170"/>
      <c r="Q19" s="170"/>
      <c r="R19" s="249"/>
      <c r="S19" s="189"/>
      <c r="U19" s="386"/>
    </row>
    <row r="20" spans="1:21" ht="13.5" customHeight="1" x14ac:dyDescent="0.25">
      <c r="A20" s="239" t="s">
        <v>135</v>
      </c>
      <c r="B20" s="240"/>
      <c r="C20" s="18"/>
      <c r="D20" s="18"/>
      <c r="E20" s="18"/>
      <c r="F20" s="324"/>
      <c r="G20" s="288"/>
      <c r="H20" s="288"/>
      <c r="I20" s="288"/>
      <c r="J20" s="288"/>
      <c r="K20" s="288"/>
      <c r="L20" s="288"/>
      <c r="M20" s="353"/>
      <c r="N20" s="288"/>
      <c r="O20" s="288"/>
      <c r="P20" s="196"/>
      <c r="Q20" s="172"/>
      <c r="R20" s="267"/>
      <c r="S20" s="244"/>
      <c r="U20" s="386"/>
    </row>
    <row r="21" spans="1:21" ht="13.5" customHeight="1" x14ac:dyDescent="0.25">
      <c r="A21" s="119" t="s">
        <v>136</v>
      </c>
      <c r="B21" s="245" t="s">
        <v>20</v>
      </c>
      <c r="C21" s="21">
        <v>41821</v>
      </c>
      <c r="D21" s="21">
        <v>43831</v>
      </c>
      <c r="E21" s="20" t="s">
        <v>122</v>
      </c>
      <c r="F21" s="201">
        <v>484.9</v>
      </c>
      <c r="G21" s="201">
        <v>200</v>
      </c>
      <c r="H21" s="201">
        <v>684.9</v>
      </c>
      <c r="I21" s="76">
        <v>440.35695197000001</v>
      </c>
      <c r="J21" s="201">
        <v>447</v>
      </c>
      <c r="K21" s="201">
        <v>183</v>
      </c>
      <c r="L21" s="201">
        <v>164</v>
      </c>
      <c r="M21" s="366">
        <v>985</v>
      </c>
      <c r="N21" s="76">
        <v>493</v>
      </c>
      <c r="O21" s="76">
        <v>492</v>
      </c>
      <c r="P21" s="168">
        <v>2.2000000000000002</v>
      </c>
      <c r="Q21" s="167">
        <v>2.9</v>
      </c>
      <c r="R21" s="246">
        <v>0.17</v>
      </c>
      <c r="S21" s="244">
        <v>1.02</v>
      </c>
      <c r="U21" s="386"/>
    </row>
    <row r="22" spans="1:21" ht="13.5" customHeight="1" x14ac:dyDescent="0.25">
      <c r="A22" s="119" t="s">
        <v>137</v>
      </c>
      <c r="B22" s="245" t="s">
        <v>20</v>
      </c>
      <c r="C22" s="21">
        <v>43881</v>
      </c>
      <c r="D22" s="21">
        <v>46254</v>
      </c>
      <c r="E22" s="20" t="s">
        <v>129</v>
      </c>
      <c r="F22" s="201">
        <v>904.5</v>
      </c>
      <c r="G22" s="201">
        <v>200</v>
      </c>
      <c r="H22" s="201">
        <v>1104.5</v>
      </c>
      <c r="I22" s="76">
        <v>727.76015959000006</v>
      </c>
      <c r="J22" s="201">
        <v>1102</v>
      </c>
      <c r="K22" s="201">
        <v>198</v>
      </c>
      <c r="L22" s="201">
        <v>905</v>
      </c>
      <c r="M22" s="366">
        <v>963</v>
      </c>
      <c r="N22" s="76">
        <v>55</v>
      </c>
      <c r="O22" s="76">
        <v>908</v>
      </c>
      <c r="P22" s="168">
        <v>1.3</v>
      </c>
      <c r="Q22" s="71">
        <v>0</v>
      </c>
      <c r="R22" s="246">
        <v>0.13</v>
      </c>
      <c r="S22" s="244">
        <v>0.1</v>
      </c>
      <c r="U22" s="386"/>
    </row>
    <row r="23" spans="1:21" x14ac:dyDescent="0.25">
      <c r="A23" s="119" t="s">
        <v>13</v>
      </c>
      <c r="B23" s="245"/>
      <c r="C23" s="21"/>
      <c r="D23" s="21"/>
      <c r="E23" s="20"/>
      <c r="F23" s="320"/>
      <c r="G23" s="321"/>
      <c r="H23" s="321"/>
      <c r="I23" s="321"/>
      <c r="J23" s="201">
        <v>224</v>
      </c>
      <c r="K23" s="201">
        <v>0</v>
      </c>
      <c r="L23" s="201">
        <v>0</v>
      </c>
      <c r="M23" s="352"/>
      <c r="N23" s="321"/>
      <c r="O23" s="321"/>
      <c r="P23" s="195"/>
      <c r="Q23" s="169"/>
      <c r="R23" s="253"/>
      <c r="S23" s="244"/>
    </row>
    <row r="24" spans="1:21" s="266" customFormat="1" ht="13.5" customHeight="1" x14ac:dyDescent="0.25">
      <c r="A24" s="22" t="s">
        <v>16</v>
      </c>
      <c r="B24" s="248"/>
      <c r="C24" s="24"/>
      <c r="D24" s="24"/>
      <c r="E24" s="24"/>
      <c r="F24" s="322"/>
      <c r="G24" s="323"/>
      <c r="H24" s="323"/>
      <c r="I24" s="323"/>
      <c r="J24" s="287">
        <v>1773</v>
      </c>
      <c r="K24" s="287">
        <v>380.71270785846946</v>
      </c>
      <c r="L24" s="287">
        <v>1069</v>
      </c>
      <c r="M24" s="323"/>
      <c r="N24" s="323"/>
      <c r="O24" s="323"/>
      <c r="P24" s="170"/>
      <c r="Q24" s="170"/>
      <c r="R24" s="249"/>
      <c r="S24" s="189"/>
    </row>
    <row r="25" spans="1:21" ht="47.25" customHeight="1" x14ac:dyDescent="0.25">
      <c r="A25" s="19" t="s">
        <v>158</v>
      </c>
      <c r="B25" s="245" t="s">
        <v>25</v>
      </c>
      <c r="C25" s="21" t="s">
        <v>30</v>
      </c>
      <c r="D25" s="21" t="s">
        <v>30</v>
      </c>
      <c r="E25" s="20" t="s">
        <v>139</v>
      </c>
      <c r="F25" s="320" t="s">
        <v>30</v>
      </c>
      <c r="G25" s="320" t="s">
        <v>30</v>
      </c>
      <c r="H25" s="320" t="s">
        <v>30</v>
      </c>
      <c r="I25" s="320" t="s">
        <v>30</v>
      </c>
      <c r="J25" s="201">
        <v>1718</v>
      </c>
      <c r="K25" s="201">
        <v>0</v>
      </c>
      <c r="L25" s="201">
        <v>1718</v>
      </c>
      <c r="M25" s="326" t="s">
        <v>130</v>
      </c>
      <c r="N25" s="325" t="s">
        <v>130</v>
      </c>
      <c r="O25" s="325" t="s">
        <v>130</v>
      </c>
      <c r="P25" s="197" t="s">
        <v>130</v>
      </c>
      <c r="Q25" s="174" t="s">
        <v>130</v>
      </c>
      <c r="R25" s="190" t="s">
        <v>130</v>
      </c>
      <c r="S25" s="244" t="s">
        <v>130</v>
      </c>
    </row>
    <row r="26" spans="1:21" ht="13.5" customHeight="1" x14ac:dyDescent="0.25">
      <c r="A26" s="164" t="s">
        <v>18</v>
      </c>
      <c r="B26" s="268"/>
      <c r="C26" s="269"/>
      <c r="D26" s="269"/>
      <c r="E26" s="269"/>
      <c r="F26" s="327"/>
      <c r="G26" s="328"/>
      <c r="H26" s="328"/>
      <c r="I26" s="328"/>
      <c r="J26" s="285">
        <v>35352.71190284357</v>
      </c>
      <c r="K26" s="285">
        <v>1882.5446981599446</v>
      </c>
      <c r="L26" s="285">
        <v>25262</v>
      </c>
      <c r="M26" s="328"/>
      <c r="N26" s="328"/>
      <c r="O26" s="328"/>
      <c r="P26" s="186"/>
      <c r="Q26" s="186"/>
      <c r="R26" s="191"/>
      <c r="S26" s="192"/>
    </row>
    <row r="27" spans="1:21" ht="13.5" customHeight="1" x14ac:dyDescent="0.25">
      <c r="A27" s="25" t="s">
        <v>140</v>
      </c>
      <c r="B27" s="74"/>
      <c r="C27" s="18"/>
      <c r="D27" s="18"/>
      <c r="E27" s="18"/>
      <c r="F27" s="324"/>
      <c r="G27" s="288"/>
      <c r="H27" s="288"/>
      <c r="I27" s="288"/>
      <c r="J27" s="288"/>
      <c r="K27" s="288"/>
      <c r="L27" s="288"/>
      <c r="M27" s="353"/>
      <c r="N27" s="288"/>
      <c r="O27" s="288"/>
      <c r="P27" s="196"/>
      <c r="Q27" s="172"/>
      <c r="R27" s="267"/>
      <c r="S27" s="244"/>
    </row>
    <row r="28" spans="1:21" ht="13.5" customHeight="1" x14ac:dyDescent="0.25">
      <c r="A28" s="119" t="s">
        <v>141</v>
      </c>
      <c r="B28" s="245" t="s">
        <v>20</v>
      </c>
      <c r="C28" s="21">
        <v>42401</v>
      </c>
      <c r="D28" s="21">
        <v>43862</v>
      </c>
      <c r="E28" s="20" t="s">
        <v>122</v>
      </c>
      <c r="F28" s="201">
        <v>851</v>
      </c>
      <c r="G28" s="201">
        <v>200</v>
      </c>
      <c r="H28" s="201">
        <v>1051</v>
      </c>
      <c r="I28" s="201">
        <v>783.52504213010957</v>
      </c>
      <c r="J28" s="201">
        <v>585.97671667781219</v>
      </c>
      <c r="K28" s="201">
        <v>33.6164280478122</v>
      </c>
      <c r="L28" s="201">
        <v>47</v>
      </c>
      <c r="M28" s="331">
        <v>1443</v>
      </c>
      <c r="N28" s="201">
        <v>1298</v>
      </c>
      <c r="O28" s="201">
        <v>145</v>
      </c>
      <c r="P28" s="166">
        <v>3</v>
      </c>
      <c r="Q28" s="199">
        <v>1.7</v>
      </c>
      <c r="R28" s="246">
        <v>0.46</v>
      </c>
      <c r="S28" s="244">
        <v>2</v>
      </c>
    </row>
    <row r="29" spans="1:21" ht="27.75" customHeight="1" x14ac:dyDescent="0.25">
      <c r="A29" s="119" t="s">
        <v>59</v>
      </c>
      <c r="B29" s="245" t="s">
        <v>20</v>
      </c>
      <c r="C29" s="21">
        <v>43405</v>
      </c>
      <c r="D29" s="21">
        <v>44470</v>
      </c>
      <c r="E29" s="20" t="s">
        <v>122</v>
      </c>
      <c r="F29" s="201">
        <v>1616</v>
      </c>
      <c r="G29" s="201">
        <v>200</v>
      </c>
      <c r="H29" s="201">
        <v>1816</v>
      </c>
      <c r="I29" s="201">
        <v>1734.7129292729633</v>
      </c>
      <c r="J29" s="201">
        <v>1060.5934417359756</v>
      </c>
      <c r="K29" s="201">
        <v>192.34742111597552</v>
      </c>
      <c r="L29" s="201">
        <v>689</v>
      </c>
      <c r="M29" s="331">
        <v>3616</v>
      </c>
      <c r="N29" s="201">
        <v>1866</v>
      </c>
      <c r="O29" s="201">
        <v>1750</v>
      </c>
      <c r="P29" s="166">
        <v>2.7</v>
      </c>
      <c r="Q29" s="199">
        <v>2.2000000000000002</v>
      </c>
      <c r="R29" s="246">
        <v>0.31</v>
      </c>
      <c r="S29" s="244">
        <v>1.1299999999999999</v>
      </c>
    </row>
    <row r="30" spans="1:21" ht="27.75" customHeight="1" x14ac:dyDescent="0.25">
      <c r="A30" s="119" t="s">
        <v>60</v>
      </c>
      <c r="B30" s="245" t="s">
        <v>20</v>
      </c>
      <c r="C30" s="21">
        <v>44256</v>
      </c>
      <c r="D30" s="21">
        <v>45474</v>
      </c>
      <c r="E30" s="20" t="s">
        <v>122</v>
      </c>
      <c r="F30" s="201">
        <v>4102</v>
      </c>
      <c r="G30" s="201">
        <v>200</v>
      </c>
      <c r="H30" s="201">
        <v>4302</v>
      </c>
      <c r="I30" s="201">
        <v>4600.4306820632046</v>
      </c>
      <c r="J30" s="201">
        <v>3945.4839961849561</v>
      </c>
      <c r="K30" s="201">
        <v>257.17676842495598</v>
      </c>
      <c r="L30" s="201">
        <v>3370</v>
      </c>
      <c r="M30" s="331">
        <v>6712</v>
      </c>
      <c r="N30" s="201">
        <v>1478</v>
      </c>
      <c r="O30" s="201">
        <v>5234</v>
      </c>
      <c r="P30" s="166">
        <v>1.6</v>
      </c>
      <c r="Q30" s="199">
        <v>1.3</v>
      </c>
      <c r="R30" s="246">
        <v>0.21</v>
      </c>
      <c r="S30" s="244">
        <v>0.03</v>
      </c>
    </row>
    <row r="31" spans="1:21" ht="27.75" customHeight="1" x14ac:dyDescent="0.25">
      <c r="A31" s="119" t="s">
        <v>159</v>
      </c>
      <c r="B31" s="245" t="s">
        <v>20</v>
      </c>
      <c r="C31" s="424">
        <v>45001</v>
      </c>
      <c r="D31" s="424">
        <v>46997</v>
      </c>
      <c r="E31" s="426" t="s">
        <v>129</v>
      </c>
      <c r="F31" s="201">
        <v>6824</v>
      </c>
      <c r="G31" s="201">
        <v>100</v>
      </c>
      <c r="H31" s="201">
        <v>6924</v>
      </c>
      <c r="I31" s="201">
        <v>2180.7251774252832</v>
      </c>
      <c r="J31" s="201">
        <v>6865.9281539691838</v>
      </c>
      <c r="K31" s="201">
        <v>41.873302969183946</v>
      </c>
      <c r="L31" s="201">
        <v>6824</v>
      </c>
      <c r="M31" s="331">
        <v>3605</v>
      </c>
      <c r="N31" s="201">
        <v>44</v>
      </c>
      <c r="O31" s="201">
        <v>3561</v>
      </c>
      <c r="P31" s="166">
        <v>1.8</v>
      </c>
      <c r="Q31" s="200">
        <v>0</v>
      </c>
      <c r="R31" s="246" t="s">
        <v>143</v>
      </c>
      <c r="S31" s="188">
        <v>0</v>
      </c>
    </row>
    <row r="32" spans="1:21" ht="27.75" customHeight="1" x14ac:dyDescent="0.25">
      <c r="A32" s="119" t="s">
        <v>160</v>
      </c>
      <c r="B32" s="245" t="s">
        <v>12</v>
      </c>
      <c r="C32" s="425">
        <v>44986</v>
      </c>
      <c r="D32" s="425">
        <v>47178</v>
      </c>
      <c r="E32" s="427" t="s">
        <v>124</v>
      </c>
      <c r="F32" s="201">
        <v>755</v>
      </c>
      <c r="G32" s="54">
        <v>0</v>
      </c>
      <c r="H32" s="201">
        <v>755</v>
      </c>
      <c r="I32" s="201">
        <v>235.61842540914057</v>
      </c>
      <c r="J32" s="201">
        <v>886.49830213371058</v>
      </c>
      <c r="K32" s="201">
        <v>0</v>
      </c>
      <c r="L32" s="201">
        <v>886</v>
      </c>
      <c r="M32" s="331">
        <v>374</v>
      </c>
      <c r="N32" s="201">
        <v>2</v>
      </c>
      <c r="O32" s="201">
        <v>372</v>
      </c>
      <c r="P32" s="166">
        <v>1.7</v>
      </c>
      <c r="Q32" s="200">
        <v>0</v>
      </c>
      <c r="R32" s="246" t="s">
        <v>143</v>
      </c>
      <c r="S32" s="188">
        <v>0</v>
      </c>
    </row>
    <row r="33" spans="1:19" x14ac:dyDescent="0.25">
      <c r="A33" s="119" t="s">
        <v>13</v>
      </c>
      <c r="B33" s="20"/>
      <c r="C33" s="20"/>
      <c r="D33" s="20"/>
      <c r="E33" s="20"/>
      <c r="F33" s="320"/>
      <c r="G33" s="321"/>
      <c r="H33" s="321"/>
      <c r="I33" s="321"/>
      <c r="J33" s="201">
        <v>6950</v>
      </c>
      <c r="K33" s="201">
        <v>0</v>
      </c>
      <c r="L33" s="201">
        <v>2174</v>
      </c>
      <c r="M33" s="352"/>
      <c r="N33" s="321"/>
      <c r="O33" s="321"/>
      <c r="P33" s="195"/>
      <c r="Q33" s="169"/>
      <c r="R33" s="253"/>
      <c r="S33" s="244"/>
    </row>
    <row r="34" spans="1:19" s="266" customFormat="1" ht="13.5" customHeight="1" x14ac:dyDescent="0.25">
      <c r="A34" s="22" t="s">
        <v>19</v>
      </c>
      <c r="B34" s="248"/>
      <c r="C34" s="24"/>
      <c r="D34" s="24"/>
      <c r="E34" s="24"/>
      <c r="F34" s="322"/>
      <c r="G34" s="323"/>
      <c r="H34" s="323"/>
      <c r="I34" s="323"/>
      <c r="J34" s="287">
        <v>20294.480610701637</v>
      </c>
      <c r="K34" s="287">
        <v>525.01392055792758</v>
      </c>
      <c r="L34" s="287">
        <v>13990</v>
      </c>
      <c r="M34" s="323"/>
      <c r="N34" s="323"/>
      <c r="O34" s="323"/>
      <c r="P34" s="170"/>
      <c r="Q34" s="170"/>
      <c r="R34" s="249"/>
      <c r="S34" s="189"/>
    </row>
    <row r="35" spans="1:19" s="266" customFormat="1" ht="13.5" customHeight="1" x14ac:dyDescent="0.25">
      <c r="A35" s="239" t="s">
        <v>145</v>
      </c>
      <c r="B35" s="240"/>
      <c r="C35" s="18"/>
      <c r="D35" s="18"/>
      <c r="E35" s="18"/>
      <c r="F35" s="324"/>
      <c r="G35" s="288"/>
      <c r="H35" s="288"/>
      <c r="I35" s="288"/>
      <c r="J35" s="288"/>
      <c r="K35" s="288"/>
      <c r="L35" s="288"/>
      <c r="M35" s="353"/>
      <c r="N35" s="288"/>
      <c r="O35" s="288"/>
      <c r="P35" s="196"/>
      <c r="Q35" s="172"/>
      <c r="R35" s="267"/>
      <c r="S35" s="244"/>
    </row>
    <row r="36" spans="1:19" s="266" customFormat="1" ht="21.75" customHeight="1" x14ac:dyDescent="0.25">
      <c r="A36" s="198" t="s">
        <v>161</v>
      </c>
      <c r="B36" s="75" t="s">
        <v>20</v>
      </c>
      <c r="C36" s="21">
        <v>44636</v>
      </c>
      <c r="D36" s="21">
        <v>46462</v>
      </c>
      <c r="E36" s="20" t="s">
        <v>129</v>
      </c>
      <c r="F36" s="201">
        <v>749</v>
      </c>
      <c r="G36" s="201">
        <v>51</v>
      </c>
      <c r="H36" s="201">
        <v>800</v>
      </c>
      <c r="I36" s="76">
        <v>635</v>
      </c>
      <c r="J36" s="201">
        <v>776.64119864818588</v>
      </c>
      <c r="K36" s="201">
        <v>27.706198648185879</v>
      </c>
      <c r="L36" s="201">
        <v>749</v>
      </c>
      <c r="M36" s="331">
        <v>859</v>
      </c>
      <c r="N36" s="201">
        <v>143</v>
      </c>
      <c r="O36" s="201">
        <v>716</v>
      </c>
      <c r="P36" s="166">
        <v>1.8</v>
      </c>
      <c r="Q36" s="200">
        <v>0</v>
      </c>
      <c r="R36" s="246">
        <v>0.55000000000000004</v>
      </c>
      <c r="S36" s="244">
        <v>0.25</v>
      </c>
    </row>
    <row r="37" spans="1:19" x14ac:dyDescent="0.25">
      <c r="A37" s="119" t="s">
        <v>162</v>
      </c>
      <c r="B37" s="245"/>
      <c r="C37" s="21"/>
      <c r="D37" s="21"/>
      <c r="E37" s="20"/>
      <c r="F37" s="320"/>
      <c r="G37" s="321"/>
      <c r="H37" s="321"/>
      <c r="I37" s="321"/>
      <c r="J37" s="201">
        <v>1137</v>
      </c>
      <c r="K37" s="201">
        <v>57.249395685195985</v>
      </c>
      <c r="L37" s="201">
        <v>284</v>
      </c>
      <c r="M37" s="352"/>
      <c r="N37" s="321"/>
      <c r="O37" s="321"/>
      <c r="P37" s="195"/>
      <c r="Q37" s="169"/>
      <c r="R37" s="253"/>
      <c r="S37" s="244"/>
    </row>
    <row r="38" spans="1:19" s="266" customFormat="1" ht="13.5" customHeight="1" x14ac:dyDescent="0.25">
      <c r="A38" s="22" t="s">
        <v>62</v>
      </c>
      <c r="B38" s="248"/>
      <c r="C38" s="24"/>
      <c r="D38" s="24"/>
      <c r="E38" s="24"/>
      <c r="F38" s="322"/>
      <c r="G38" s="287"/>
      <c r="H38" s="287"/>
      <c r="I38" s="323"/>
      <c r="J38" s="287">
        <v>1913.6411986481858</v>
      </c>
      <c r="K38" s="287">
        <v>85</v>
      </c>
      <c r="L38" s="287">
        <v>1033</v>
      </c>
      <c r="M38" s="281"/>
      <c r="N38" s="280"/>
      <c r="O38" s="280"/>
      <c r="P38" s="173"/>
      <c r="Q38" s="170"/>
      <c r="R38" s="170"/>
      <c r="S38" s="171"/>
    </row>
    <row r="39" spans="1:19" ht="13.5" customHeight="1" x14ac:dyDescent="0.25">
      <c r="A39" s="164" t="s">
        <v>22</v>
      </c>
      <c r="B39" s="268"/>
      <c r="C39" s="269"/>
      <c r="D39" s="269"/>
      <c r="E39" s="269"/>
      <c r="F39" s="327"/>
      <c r="G39" s="328"/>
      <c r="H39" s="328"/>
      <c r="I39" s="328"/>
      <c r="J39" s="285">
        <v>22208</v>
      </c>
      <c r="K39" s="285">
        <v>610</v>
      </c>
      <c r="L39" s="285">
        <v>15023</v>
      </c>
      <c r="M39" s="282"/>
      <c r="N39" s="282"/>
      <c r="O39" s="282"/>
      <c r="P39" s="186"/>
      <c r="Q39" s="186"/>
      <c r="R39" s="186"/>
      <c r="S39" s="187"/>
    </row>
    <row r="40" spans="1:19" ht="13.5" customHeight="1" x14ac:dyDescent="0.25">
      <c r="A40" s="98" t="s">
        <v>23</v>
      </c>
      <c r="B40" s="99"/>
      <c r="C40" s="100"/>
      <c r="D40" s="100"/>
      <c r="E40" s="100"/>
      <c r="F40" s="329"/>
      <c r="G40" s="330"/>
      <c r="H40" s="330"/>
      <c r="I40" s="329"/>
      <c r="J40" s="289">
        <v>57561</v>
      </c>
      <c r="K40" s="289">
        <v>2493</v>
      </c>
      <c r="L40" s="289">
        <v>40285</v>
      </c>
      <c r="M40" s="283"/>
      <c r="N40" s="284"/>
      <c r="O40" s="284"/>
      <c r="P40" s="175"/>
      <c r="Q40" s="176"/>
      <c r="R40" s="176"/>
      <c r="S40" s="176"/>
    </row>
    <row r="41" spans="1:19" ht="12.75" customHeight="1" x14ac:dyDescent="0.25">
      <c r="A41" s="26" t="s">
        <v>163</v>
      </c>
      <c r="B41" s="26"/>
      <c r="C41" s="27"/>
      <c r="D41" s="27"/>
      <c r="E41" s="27"/>
      <c r="F41" s="27"/>
      <c r="G41" s="27"/>
      <c r="H41" s="27"/>
      <c r="I41" s="27"/>
      <c r="J41" s="27"/>
      <c r="K41" s="27"/>
      <c r="L41" s="27"/>
      <c r="M41" s="27"/>
      <c r="N41" s="27"/>
      <c r="O41" s="27"/>
      <c r="P41" s="27"/>
      <c r="Q41" s="27"/>
      <c r="R41" s="27"/>
      <c r="S41" s="27"/>
    </row>
    <row r="42" spans="1:19" ht="12.75" customHeight="1" x14ac:dyDescent="0.25">
      <c r="A42" s="26" t="s">
        <v>164</v>
      </c>
      <c r="B42" s="26"/>
      <c r="C42" s="27"/>
      <c r="D42" s="27"/>
      <c r="E42" s="27"/>
      <c r="F42" s="27"/>
      <c r="G42" s="27"/>
      <c r="H42" s="27"/>
      <c r="I42" s="27"/>
      <c r="J42" s="27"/>
      <c r="K42" s="27"/>
      <c r="L42" s="27"/>
      <c r="M42" s="27"/>
      <c r="N42" s="27"/>
      <c r="O42" s="27"/>
      <c r="P42" s="27"/>
      <c r="Q42" s="27"/>
      <c r="R42" s="27"/>
      <c r="S42" s="27"/>
    </row>
    <row r="43" spans="1:19" ht="12.75" customHeight="1" x14ac:dyDescent="0.25">
      <c r="A43" s="26" t="s">
        <v>165</v>
      </c>
      <c r="B43" s="26"/>
      <c r="C43" s="27"/>
      <c r="D43" s="27"/>
      <c r="E43" s="27"/>
      <c r="F43" s="27"/>
      <c r="G43" s="27"/>
      <c r="H43" s="27"/>
      <c r="I43" s="27"/>
      <c r="J43" s="27"/>
      <c r="K43" s="27"/>
      <c r="L43" s="27"/>
      <c r="M43" s="27"/>
      <c r="N43" s="27"/>
      <c r="O43" s="27"/>
      <c r="P43" s="27"/>
      <c r="Q43" s="27"/>
      <c r="R43" s="27"/>
      <c r="S43" s="27"/>
    </row>
    <row r="44" spans="1:19" ht="12.75" customHeight="1" x14ac:dyDescent="0.25">
      <c r="A44" s="26" t="s">
        <v>347</v>
      </c>
      <c r="B44" s="26"/>
      <c r="C44" s="27"/>
      <c r="D44" s="27"/>
      <c r="E44" s="27"/>
      <c r="F44" s="27"/>
      <c r="G44" s="27"/>
      <c r="H44" s="27"/>
      <c r="I44" s="27"/>
      <c r="J44" s="27"/>
      <c r="K44" s="27"/>
      <c r="L44" s="27"/>
      <c r="M44" s="27"/>
      <c r="N44" s="27"/>
      <c r="O44" s="27"/>
      <c r="P44" s="27"/>
      <c r="Q44" s="27"/>
      <c r="R44" s="27"/>
      <c r="S44" s="27"/>
    </row>
    <row r="45" spans="1:19" ht="12.75" customHeight="1" x14ac:dyDescent="0.25">
      <c r="A45" s="26" t="s">
        <v>353</v>
      </c>
      <c r="B45" s="26"/>
      <c r="C45" s="27"/>
      <c r="D45" s="27"/>
      <c r="E45" s="27"/>
      <c r="F45" s="27"/>
      <c r="G45" s="27"/>
      <c r="H45" s="27"/>
      <c r="I45" s="27"/>
      <c r="J45" s="27"/>
      <c r="K45" s="27"/>
      <c r="L45" s="27"/>
      <c r="M45" s="27"/>
      <c r="N45" s="27"/>
      <c r="O45" s="27"/>
      <c r="P45" s="27"/>
      <c r="Q45" s="27"/>
      <c r="R45" s="27"/>
      <c r="S45" s="27"/>
    </row>
    <row r="46" spans="1:19" ht="12.75" customHeight="1" x14ac:dyDescent="0.25">
      <c r="A46" s="26" t="s">
        <v>355</v>
      </c>
      <c r="B46" s="26"/>
      <c r="C46" s="27"/>
      <c r="D46" s="27"/>
      <c r="E46" s="27"/>
      <c r="F46" s="27"/>
      <c r="G46" s="27"/>
      <c r="H46" s="27"/>
      <c r="I46" s="27"/>
      <c r="J46" s="27"/>
      <c r="K46" s="27"/>
      <c r="L46" s="27"/>
      <c r="M46" s="27"/>
      <c r="N46" s="27"/>
      <c r="O46" s="27"/>
      <c r="P46" s="27"/>
      <c r="Q46" s="27"/>
      <c r="R46" s="27"/>
      <c r="S46" s="27"/>
    </row>
    <row r="47" spans="1:19" ht="12.75" customHeight="1" x14ac:dyDescent="0.25">
      <c r="A47" s="26" t="s">
        <v>361</v>
      </c>
      <c r="B47" s="26"/>
      <c r="C47" s="27"/>
      <c r="D47" s="27"/>
      <c r="E47" s="27"/>
      <c r="F47" s="27"/>
      <c r="G47" s="27"/>
      <c r="H47" s="27"/>
      <c r="I47" s="27"/>
      <c r="J47" s="27"/>
      <c r="K47" s="27"/>
      <c r="L47" s="27"/>
      <c r="M47" s="27"/>
      <c r="N47" s="27"/>
      <c r="O47" s="27"/>
      <c r="P47" s="27"/>
      <c r="Q47" s="27"/>
      <c r="R47" s="27"/>
      <c r="S47" s="27"/>
    </row>
    <row r="48" spans="1:19" ht="12.75" customHeight="1" x14ac:dyDescent="0.25">
      <c r="A48" s="26" t="s">
        <v>348</v>
      </c>
      <c r="B48" s="26"/>
      <c r="C48" s="27"/>
      <c r="D48" s="27"/>
      <c r="E48" s="27"/>
      <c r="F48" s="27"/>
      <c r="G48" s="27"/>
      <c r="H48" s="27"/>
      <c r="I48" s="27"/>
      <c r="J48" s="27"/>
      <c r="K48" s="27"/>
      <c r="L48" s="27"/>
      <c r="M48" s="27"/>
      <c r="N48" s="27"/>
      <c r="O48" s="27"/>
      <c r="P48" s="27"/>
      <c r="Q48" s="27"/>
      <c r="R48" s="27"/>
      <c r="S48" s="27"/>
    </row>
    <row r="49" spans="1:19" ht="12.75" customHeight="1" x14ac:dyDescent="0.25">
      <c r="A49" s="418" t="s">
        <v>349</v>
      </c>
      <c r="B49" s="418"/>
      <c r="C49" s="428"/>
      <c r="D49" s="428"/>
      <c r="E49" s="428"/>
      <c r="F49" s="428"/>
      <c r="G49" s="428"/>
      <c r="H49" s="428"/>
      <c r="I49" s="428"/>
      <c r="J49" s="428"/>
      <c r="K49" s="428"/>
      <c r="L49" s="428"/>
      <c r="M49" s="428"/>
      <c r="N49" s="428"/>
      <c r="O49" s="428"/>
      <c r="P49" s="428"/>
      <c r="Q49" s="428"/>
      <c r="R49" s="428"/>
      <c r="S49" s="428"/>
    </row>
    <row r="50" spans="1:19" ht="24.75" customHeight="1" x14ac:dyDescent="0.25"/>
    <row r="51" spans="1:19" x14ac:dyDescent="0.25">
      <c r="M51" s="16"/>
      <c r="P51" s="16"/>
    </row>
    <row r="52" spans="1:19" x14ac:dyDescent="0.25">
      <c r="M52" s="16"/>
      <c r="P52" s="16"/>
    </row>
    <row r="53" spans="1:19" x14ac:dyDescent="0.25">
      <c r="A53" s="257"/>
      <c r="J53" s="29"/>
      <c r="K53" s="29"/>
      <c r="L53" s="29"/>
      <c r="M53" s="16"/>
      <c r="P53" s="16"/>
    </row>
    <row r="54" spans="1:19" x14ac:dyDescent="0.25">
      <c r="A54" s="257"/>
      <c r="M54" s="16"/>
      <c r="P54" s="16"/>
    </row>
    <row r="55" spans="1:19" x14ac:dyDescent="0.25">
      <c r="M55" s="16"/>
      <c r="P55" s="16"/>
    </row>
    <row r="56" spans="1:19" ht="15" x14ac:dyDescent="0.25">
      <c r="A56" s="72"/>
      <c r="B56" s="72"/>
      <c r="M56" s="16"/>
      <c r="P56" s="16"/>
    </row>
    <row r="57" spans="1:19" ht="15" x14ac:dyDescent="0.25">
      <c r="A57" s="72"/>
      <c r="B57" s="72"/>
      <c r="C57" s="73"/>
    </row>
    <row r="58" spans="1:19" ht="15" x14ac:dyDescent="0.25">
      <c r="C58" s="73"/>
      <c r="E58" s="73"/>
    </row>
    <row r="59" spans="1:19" ht="15" x14ac:dyDescent="0.25">
      <c r="C59" s="73"/>
      <c r="E59" s="73"/>
    </row>
    <row r="60" spans="1:19" ht="15" x14ac:dyDescent="0.25">
      <c r="C60" s="73"/>
      <c r="E60" s="73"/>
    </row>
    <row r="61" spans="1:19" ht="15" x14ac:dyDescent="0.25">
      <c r="C61" s="73"/>
      <c r="E61" s="73"/>
    </row>
    <row r="62" spans="1:19" ht="15" x14ac:dyDescent="0.25">
      <c r="C62" s="73"/>
      <c r="E62" s="73"/>
    </row>
    <row r="63" spans="1:19" ht="15" x14ac:dyDescent="0.25">
      <c r="C63" s="73"/>
      <c r="E63" s="73"/>
    </row>
  </sheetData>
  <mergeCells count="13">
    <mergeCell ref="C31:C32"/>
    <mergeCell ref="D31:D32"/>
    <mergeCell ref="E31:E32"/>
    <mergeCell ref="A49:S49"/>
    <mergeCell ref="B1:H1"/>
    <mergeCell ref="J1:L1"/>
    <mergeCell ref="M1:S1"/>
    <mergeCell ref="A2:A3"/>
    <mergeCell ref="C2:E2"/>
    <mergeCell ref="F2:H2"/>
    <mergeCell ref="J2:L2"/>
    <mergeCell ref="M2:O2"/>
    <mergeCell ref="P2:R2"/>
  </mergeCells>
  <printOptions horizontalCentered="1" verticalCentered="1"/>
  <pageMargins left="0.23622047244094491" right="0.23622047244094491" top="0.74803149606299213" bottom="0.74803149606299213" header="0.31496062992125984" footer="0.31496062992125984"/>
  <pageSetup paperSize="9" scale="76" fitToHeight="0" orientation="landscape" r:id="rId1"/>
  <rowBreaks count="1" manualBreakCount="1">
    <brk id="2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ECD4-A477-48C1-BD4E-FD0416734585}">
  <sheetPr>
    <tabColor rgb="FF7030A0"/>
    <pageSetUpPr fitToPage="1"/>
  </sheetPr>
  <dimension ref="A1:AF47"/>
  <sheetViews>
    <sheetView showGridLines="0" view="pageBreakPreview" zoomScale="85" zoomScaleNormal="100" zoomScaleSheetLayoutView="85" workbookViewId="0">
      <pane xSplit="1" ySplit="3" topLeftCell="B4" activePane="bottomRight" state="frozen"/>
      <selection pane="topRight" activeCell="B1" sqref="B1:H1"/>
      <selection pane="bottomLeft" activeCell="B1" sqref="B1:H1"/>
      <selection pane="bottomRight" activeCell="B1" sqref="B1:H1"/>
    </sheetView>
  </sheetViews>
  <sheetFormatPr defaultColWidth="8.7109375" defaultRowHeight="12.75" x14ac:dyDescent="0.25"/>
  <cols>
    <col min="1" max="1" width="25.5703125" style="16" customWidth="1"/>
    <col min="2" max="2" width="5.7109375" style="16" customWidth="1"/>
    <col min="3" max="9" width="9.5703125" style="16" customWidth="1"/>
    <col min="10" max="10" width="12" style="16" bestFit="1" customWidth="1"/>
    <col min="11" max="11" width="9.5703125" style="16" customWidth="1"/>
    <col min="12" max="12" width="11" style="16" customWidth="1"/>
    <col min="13" max="13" width="9.5703125" style="16" customWidth="1"/>
    <col min="14" max="14" width="9.5703125" style="17" customWidth="1"/>
    <col min="15" max="16" width="9.5703125" style="16" customWidth="1"/>
    <col min="17" max="17" width="9.5703125" style="17" customWidth="1"/>
    <col min="18" max="20" width="9.5703125" style="16" customWidth="1"/>
    <col min="21" max="16384" width="8.7109375" style="238"/>
  </cols>
  <sheetData>
    <row r="1" spans="1:32" ht="15" customHeight="1" x14ac:dyDescent="0.25">
      <c r="A1" s="102" t="s">
        <v>36</v>
      </c>
      <c r="B1" s="416"/>
      <c r="C1" s="416"/>
      <c r="D1" s="416"/>
      <c r="E1" s="416"/>
      <c r="F1" s="416"/>
      <c r="G1" s="416"/>
      <c r="H1" s="416"/>
      <c r="I1" s="118"/>
      <c r="J1" s="237"/>
      <c r="K1" s="415"/>
      <c r="L1" s="415"/>
      <c r="M1" s="415"/>
      <c r="N1" s="417"/>
      <c r="O1" s="417"/>
      <c r="P1" s="417"/>
      <c r="Q1" s="417"/>
      <c r="R1" s="417"/>
      <c r="S1" s="417"/>
      <c r="T1" s="417"/>
    </row>
    <row r="2" spans="1:32" ht="26.25" customHeight="1" x14ac:dyDescent="0.25">
      <c r="A2" s="421" t="s">
        <v>6</v>
      </c>
      <c r="B2" s="95"/>
      <c r="C2" s="420" t="s">
        <v>99</v>
      </c>
      <c r="D2" s="420"/>
      <c r="E2" s="423"/>
      <c r="F2" s="419" t="s">
        <v>100</v>
      </c>
      <c r="G2" s="420"/>
      <c r="H2" s="420"/>
      <c r="I2" s="95"/>
      <c r="J2" s="95"/>
      <c r="K2" s="420" t="s">
        <v>101</v>
      </c>
      <c r="L2" s="420"/>
      <c r="M2" s="423"/>
      <c r="N2" s="419" t="s">
        <v>102</v>
      </c>
      <c r="O2" s="420"/>
      <c r="P2" s="423"/>
      <c r="Q2" s="419" t="s">
        <v>103</v>
      </c>
      <c r="R2" s="420"/>
      <c r="S2" s="420"/>
      <c r="T2" s="95"/>
    </row>
    <row r="3" spans="1:32" ht="39.4" customHeight="1" x14ac:dyDescent="0.25">
      <c r="A3" s="422"/>
      <c r="B3" s="95" t="s">
        <v>104</v>
      </c>
      <c r="C3" s="97" t="s">
        <v>105</v>
      </c>
      <c r="D3" s="97" t="s">
        <v>106</v>
      </c>
      <c r="E3" s="97" t="s">
        <v>107</v>
      </c>
      <c r="F3" s="97" t="s">
        <v>108</v>
      </c>
      <c r="G3" s="97" t="s">
        <v>166</v>
      </c>
      <c r="H3" s="97" t="s">
        <v>49</v>
      </c>
      <c r="I3" s="97" t="s">
        <v>110</v>
      </c>
      <c r="J3" s="97" t="s">
        <v>111</v>
      </c>
      <c r="K3" s="96" t="s">
        <v>112</v>
      </c>
      <c r="L3" s="97" t="s">
        <v>113</v>
      </c>
      <c r="M3" s="96" t="s">
        <v>114</v>
      </c>
      <c r="N3" s="97" t="s">
        <v>49</v>
      </c>
      <c r="O3" s="97" t="s">
        <v>115</v>
      </c>
      <c r="P3" s="97" t="s">
        <v>116</v>
      </c>
      <c r="Q3" s="97" t="s">
        <v>117</v>
      </c>
      <c r="R3" s="97" t="s">
        <v>118</v>
      </c>
      <c r="S3" s="97" t="s">
        <v>119</v>
      </c>
      <c r="T3" s="97" t="s">
        <v>167</v>
      </c>
    </row>
    <row r="4" spans="1:32" ht="18" customHeight="1" x14ac:dyDescent="0.25">
      <c r="A4" s="239" t="s">
        <v>26</v>
      </c>
      <c r="B4" s="240"/>
      <c r="C4" s="18"/>
      <c r="D4" s="18"/>
      <c r="E4" s="18"/>
      <c r="F4" s="241"/>
      <c r="G4" s="242"/>
      <c r="H4" s="242"/>
      <c r="I4" s="243"/>
      <c r="J4" s="243"/>
      <c r="K4" s="18"/>
      <c r="L4" s="243"/>
      <c r="M4" s="243"/>
      <c r="N4" s="38"/>
      <c r="O4" s="38"/>
      <c r="P4" s="18"/>
      <c r="Q4" s="38"/>
      <c r="R4" s="38"/>
      <c r="S4" s="18"/>
      <c r="T4" s="244"/>
    </row>
    <row r="5" spans="1:32" ht="13.5" customHeight="1" x14ac:dyDescent="0.25">
      <c r="A5" s="19" t="s">
        <v>88</v>
      </c>
      <c r="B5" s="20" t="s">
        <v>25</v>
      </c>
      <c r="C5" s="21">
        <v>41306</v>
      </c>
      <c r="D5" s="21" t="s">
        <v>30</v>
      </c>
      <c r="E5" s="20" t="s">
        <v>122</v>
      </c>
      <c r="F5" s="201">
        <v>111</v>
      </c>
      <c r="G5" s="201">
        <v>10</v>
      </c>
      <c r="H5" s="201">
        <v>121</v>
      </c>
      <c r="I5" s="201">
        <v>0</v>
      </c>
      <c r="J5" s="201">
        <v>0</v>
      </c>
      <c r="K5" s="201">
        <v>47</v>
      </c>
      <c r="L5" s="201">
        <v>3</v>
      </c>
      <c r="M5" s="201">
        <v>44</v>
      </c>
      <c r="N5" s="331"/>
      <c r="O5" s="201"/>
      <c r="P5" s="201"/>
      <c r="Q5" s="168"/>
      <c r="R5" s="71"/>
      <c r="S5" s="246"/>
      <c r="T5" s="244"/>
      <c r="V5" s="294"/>
      <c r="W5" s="294"/>
      <c r="X5" s="294"/>
      <c r="Y5" s="294"/>
      <c r="Z5" s="294"/>
      <c r="AA5" s="294"/>
      <c r="AB5" s="294"/>
      <c r="AC5" s="294"/>
      <c r="AD5" s="295"/>
      <c r="AE5" s="295"/>
      <c r="AF5" s="295"/>
    </row>
    <row r="6" spans="1:32" ht="13.5" customHeight="1" x14ac:dyDescent="0.25">
      <c r="A6" s="19" t="s">
        <v>89</v>
      </c>
      <c r="B6" s="20" t="s">
        <v>25</v>
      </c>
      <c r="C6" s="217">
        <v>43678</v>
      </c>
      <c r="D6" s="217">
        <v>44501</v>
      </c>
      <c r="E6" s="218" t="s">
        <v>122</v>
      </c>
      <c r="F6" s="332">
        <v>235</v>
      </c>
      <c r="G6" s="333">
        <v>0</v>
      </c>
      <c r="H6" s="332">
        <v>235</v>
      </c>
      <c r="I6" s="332">
        <v>236</v>
      </c>
      <c r="J6" s="201">
        <v>0</v>
      </c>
      <c r="K6" s="201">
        <v>187</v>
      </c>
      <c r="L6" s="201">
        <v>0</v>
      </c>
      <c r="M6" s="201">
        <v>187</v>
      </c>
      <c r="N6" s="334">
        <v>254</v>
      </c>
      <c r="O6" s="332">
        <v>108</v>
      </c>
      <c r="P6" s="332">
        <v>146</v>
      </c>
      <c r="Q6" s="168">
        <v>1.1000000000000001</v>
      </c>
      <c r="R6" s="219" t="s">
        <v>168</v>
      </c>
      <c r="S6" s="229">
        <v>0.04</v>
      </c>
      <c r="T6" s="230">
        <v>0.38</v>
      </c>
      <c r="V6" s="294"/>
      <c r="W6" s="294"/>
      <c r="X6" s="294"/>
      <c r="Y6" s="294"/>
      <c r="Z6" s="294"/>
      <c r="AA6" s="294"/>
      <c r="AB6" s="294"/>
      <c r="AC6" s="294"/>
      <c r="AD6" s="295"/>
      <c r="AE6" s="295"/>
      <c r="AF6" s="295"/>
    </row>
    <row r="7" spans="1:32" ht="13.5" customHeight="1" x14ac:dyDescent="0.25">
      <c r="A7" s="19" t="s">
        <v>64</v>
      </c>
      <c r="B7" s="20" t="s">
        <v>25</v>
      </c>
      <c r="C7" s="217">
        <v>44593</v>
      </c>
      <c r="D7" s="217" t="s">
        <v>123</v>
      </c>
      <c r="E7" s="218" t="s">
        <v>129</v>
      </c>
      <c r="F7" s="332">
        <v>142</v>
      </c>
      <c r="G7" s="333">
        <v>0</v>
      </c>
      <c r="H7" s="332">
        <v>142</v>
      </c>
      <c r="I7" s="332">
        <v>137</v>
      </c>
      <c r="J7" s="201">
        <v>0</v>
      </c>
      <c r="K7" s="201">
        <v>183</v>
      </c>
      <c r="L7" s="201">
        <v>0</v>
      </c>
      <c r="M7" s="201">
        <v>160</v>
      </c>
      <c r="N7" s="334">
        <v>157</v>
      </c>
      <c r="O7" s="332">
        <v>21</v>
      </c>
      <c r="P7" s="332">
        <v>136</v>
      </c>
      <c r="Q7" s="168">
        <v>1.2</v>
      </c>
      <c r="R7" s="348">
        <v>0</v>
      </c>
      <c r="S7" s="229">
        <v>0.06</v>
      </c>
      <c r="T7" s="230">
        <v>0.11</v>
      </c>
      <c r="V7" s="294"/>
      <c r="W7" s="294"/>
      <c r="X7" s="294"/>
      <c r="Y7" s="294"/>
      <c r="Z7" s="294"/>
      <c r="AA7" s="294"/>
      <c r="AB7" s="294"/>
      <c r="AC7" s="294"/>
      <c r="AD7" s="295"/>
      <c r="AE7" s="295"/>
      <c r="AF7" s="295"/>
    </row>
    <row r="8" spans="1:32" ht="13.5" customHeight="1" x14ac:dyDescent="0.25">
      <c r="A8" s="19" t="s">
        <v>169</v>
      </c>
      <c r="B8" s="20" t="s">
        <v>25</v>
      </c>
      <c r="C8" s="21">
        <v>42036</v>
      </c>
      <c r="D8" s="21">
        <v>43132</v>
      </c>
      <c r="E8" s="20" t="s">
        <v>122</v>
      </c>
      <c r="F8" s="201">
        <v>945</v>
      </c>
      <c r="G8" s="201">
        <v>50</v>
      </c>
      <c r="H8" s="201">
        <v>995</v>
      </c>
      <c r="I8" s="201">
        <v>1173</v>
      </c>
      <c r="J8" s="201">
        <v>0</v>
      </c>
      <c r="K8" s="201">
        <v>102</v>
      </c>
      <c r="L8" s="201">
        <v>5</v>
      </c>
      <c r="M8" s="201">
        <v>0</v>
      </c>
      <c r="N8" s="331">
        <v>1311</v>
      </c>
      <c r="O8" s="201">
        <v>1243</v>
      </c>
      <c r="P8" s="201">
        <v>68</v>
      </c>
      <c r="Q8" s="168">
        <v>1.1000000000000001</v>
      </c>
      <c r="R8" s="167">
        <v>1.2</v>
      </c>
      <c r="S8" s="246">
        <v>0.04</v>
      </c>
      <c r="T8" s="244">
        <v>0.98</v>
      </c>
      <c r="V8" s="294"/>
      <c r="W8" s="294"/>
      <c r="X8" s="294"/>
      <c r="Y8" s="294"/>
      <c r="Z8" s="294"/>
      <c r="AA8" s="294"/>
      <c r="AB8" s="294"/>
      <c r="AC8" s="294"/>
      <c r="AD8" s="295"/>
      <c r="AE8" s="295"/>
      <c r="AF8" s="295"/>
    </row>
    <row r="9" spans="1:32" ht="13.5" customHeight="1" x14ac:dyDescent="0.25">
      <c r="A9" s="19" t="s">
        <v>170</v>
      </c>
      <c r="B9" s="20" t="s">
        <v>25</v>
      </c>
      <c r="C9" s="21">
        <v>43709</v>
      </c>
      <c r="D9" s="21">
        <v>44805</v>
      </c>
      <c r="E9" s="20" t="s">
        <v>122</v>
      </c>
      <c r="F9" s="201">
        <v>903</v>
      </c>
      <c r="G9" s="201">
        <v>25</v>
      </c>
      <c r="H9" s="201">
        <v>928</v>
      </c>
      <c r="I9" s="201">
        <v>1206</v>
      </c>
      <c r="J9" s="201">
        <v>8</v>
      </c>
      <c r="K9" s="201">
        <v>846</v>
      </c>
      <c r="L9" s="201">
        <v>22</v>
      </c>
      <c r="M9" s="201">
        <v>823</v>
      </c>
      <c r="N9" s="331">
        <v>1453</v>
      </c>
      <c r="O9" s="201">
        <v>722</v>
      </c>
      <c r="P9" s="201">
        <v>731</v>
      </c>
      <c r="Q9" s="168">
        <v>1.2</v>
      </c>
      <c r="R9" s="167">
        <v>1.3</v>
      </c>
      <c r="S9" s="246">
        <v>7.0000000000000007E-2</v>
      </c>
      <c r="T9" s="244">
        <v>0.5</v>
      </c>
      <c r="V9" s="294"/>
      <c r="W9" s="294"/>
      <c r="X9" s="294"/>
      <c r="Y9" s="294"/>
      <c r="Z9" s="294"/>
      <c r="AA9" s="294"/>
      <c r="AB9" s="294"/>
      <c r="AC9" s="294"/>
      <c r="AD9" s="295"/>
      <c r="AE9" s="295"/>
      <c r="AF9" s="295"/>
    </row>
    <row r="10" spans="1:32" ht="13.5" customHeight="1" x14ac:dyDescent="0.25">
      <c r="A10" s="19" t="s">
        <v>171</v>
      </c>
      <c r="B10" s="20" t="s">
        <v>25</v>
      </c>
      <c r="C10" s="21">
        <v>44256</v>
      </c>
      <c r="D10" s="21">
        <v>46388</v>
      </c>
      <c r="E10" s="20" t="s">
        <v>129</v>
      </c>
      <c r="F10" s="201">
        <v>543</v>
      </c>
      <c r="G10" s="201">
        <v>25</v>
      </c>
      <c r="H10" s="201">
        <v>568</v>
      </c>
      <c r="I10" s="201">
        <v>524</v>
      </c>
      <c r="J10" s="201">
        <v>0</v>
      </c>
      <c r="K10" s="201">
        <v>727</v>
      </c>
      <c r="L10" s="201">
        <v>26</v>
      </c>
      <c r="M10" s="201">
        <v>542</v>
      </c>
      <c r="N10" s="331">
        <v>591</v>
      </c>
      <c r="O10" s="201">
        <v>105</v>
      </c>
      <c r="P10" s="201">
        <v>487</v>
      </c>
      <c r="Q10" s="168">
        <v>1.2</v>
      </c>
      <c r="R10" s="167">
        <v>1.2</v>
      </c>
      <c r="S10" s="246">
        <v>0.1</v>
      </c>
      <c r="T10" s="244">
        <v>0.1</v>
      </c>
      <c r="V10" s="294"/>
      <c r="W10" s="294"/>
      <c r="X10" s="294"/>
      <c r="Y10" s="294"/>
      <c r="Z10" s="294"/>
      <c r="AA10" s="294"/>
      <c r="AB10" s="294"/>
      <c r="AC10" s="294"/>
      <c r="AD10" s="295"/>
      <c r="AE10" s="295"/>
      <c r="AF10" s="295"/>
    </row>
    <row r="11" spans="1:32" ht="11.25" x14ac:dyDescent="0.25">
      <c r="A11" s="19" t="s">
        <v>24</v>
      </c>
      <c r="B11" s="20" t="s">
        <v>25</v>
      </c>
      <c r="C11" s="21">
        <v>45721</v>
      </c>
      <c r="D11" s="21" t="s">
        <v>123</v>
      </c>
      <c r="E11" s="20" t="s">
        <v>124</v>
      </c>
      <c r="F11" s="201">
        <v>200</v>
      </c>
      <c r="G11" s="201">
        <v>21</v>
      </c>
      <c r="H11" s="201">
        <v>221</v>
      </c>
      <c r="I11" s="201">
        <v>0</v>
      </c>
      <c r="J11" s="201">
        <v>296</v>
      </c>
      <c r="K11" s="201">
        <v>258</v>
      </c>
      <c r="L11" s="201">
        <v>0</v>
      </c>
      <c r="M11" s="201">
        <v>0</v>
      </c>
      <c r="N11" s="331">
        <v>0</v>
      </c>
      <c r="O11" s="201">
        <v>0</v>
      </c>
      <c r="P11" s="201">
        <v>0</v>
      </c>
      <c r="Q11" s="201">
        <v>0</v>
      </c>
      <c r="R11" s="201">
        <v>0</v>
      </c>
      <c r="S11" s="201">
        <v>0</v>
      </c>
      <c r="T11" s="201">
        <v>0</v>
      </c>
      <c r="V11" s="294"/>
      <c r="W11" s="294"/>
      <c r="X11" s="294"/>
      <c r="Y11" s="294"/>
      <c r="Z11" s="294"/>
      <c r="AA11" s="294"/>
      <c r="AB11" s="294"/>
      <c r="AC11" s="294"/>
      <c r="AD11" s="295"/>
      <c r="AE11" s="295"/>
      <c r="AF11" s="295"/>
    </row>
    <row r="12" spans="1:32" ht="11.25" x14ac:dyDescent="0.25">
      <c r="A12" s="19" t="s">
        <v>91</v>
      </c>
      <c r="B12" s="20" t="s">
        <v>25</v>
      </c>
      <c r="C12" s="21">
        <v>42004</v>
      </c>
      <c r="D12" s="21">
        <v>44926</v>
      </c>
      <c r="E12" s="20" t="s">
        <v>122</v>
      </c>
      <c r="F12" s="201">
        <v>300</v>
      </c>
      <c r="G12" s="201">
        <v>19</v>
      </c>
      <c r="H12" s="201">
        <v>319</v>
      </c>
      <c r="I12" s="201">
        <v>701</v>
      </c>
      <c r="J12" s="201">
        <v>0</v>
      </c>
      <c r="K12" s="201">
        <v>114</v>
      </c>
      <c r="L12" s="201">
        <v>8</v>
      </c>
      <c r="M12" s="201">
        <v>65</v>
      </c>
      <c r="N12" s="331">
        <v>854</v>
      </c>
      <c r="O12" s="201">
        <v>776</v>
      </c>
      <c r="P12" s="201">
        <v>78</v>
      </c>
      <c r="Q12" s="168">
        <v>1.3</v>
      </c>
      <c r="R12" s="167">
        <v>1.2</v>
      </c>
      <c r="S12" s="246">
        <v>7.0000000000000007E-2</v>
      </c>
      <c r="T12" s="244">
        <v>0.89</v>
      </c>
      <c r="V12" s="294"/>
      <c r="W12" s="294"/>
      <c r="X12" s="294"/>
      <c r="Y12" s="294"/>
      <c r="Z12" s="294"/>
      <c r="AA12" s="294"/>
      <c r="AB12" s="294"/>
      <c r="AC12" s="294"/>
      <c r="AD12" s="295"/>
      <c r="AE12" s="295"/>
      <c r="AF12" s="295"/>
    </row>
    <row r="13" spans="1:32" ht="17.649999999999999" customHeight="1" x14ac:dyDescent="0.25">
      <c r="A13" s="19" t="s">
        <v>69</v>
      </c>
      <c r="B13" s="20" t="s">
        <v>25</v>
      </c>
      <c r="C13" s="21">
        <v>44882</v>
      </c>
      <c r="D13" s="21">
        <v>45991</v>
      </c>
      <c r="E13" s="20" t="s">
        <v>129</v>
      </c>
      <c r="F13" s="201">
        <v>400</v>
      </c>
      <c r="G13" s="201">
        <v>25</v>
      </c>
      <c r="H13" s="201">
        <v>425</v>
      </c>
      <c r="I13" s="201">
        <v>211</v>
      </c>
      <c r="J13" s="201">
        <v>394</v>
      </c>
      <c r="K13" s="201">
        <v>1207</v>
      </c>
      <c r="L13" s="201">
        <v>3</v>
      </c>
      <c r="M13" s="201">
        <v>269</v>
      </c>
      <c r="N13" s="331">
        <v>233</v>
      </c>
      <c r="O13" s="201">
        <v>0</v>
      </c>
      <c r="P13" s="201">
        <v>233</v>
      </c>
      <c r="Q13" s="168">
        <v>1.1000000000000001</v>
      </c>
      <c r="R13" s="71">
        <v>0</v>
      </c>
      <c r="S13" s="246">
        <v>0.34</v>
      </c>
      <c r="T13" s="244" t="s">
        <v>172</v>
      </c>
      <c r="V13" s="294"/>
      <c r="W13" s="294"/>
      <c r="X13" s="294"/>
      <c r="Y13" s="294"/>
      <c r="Z13" s="294"/>
      <c r="AA13" s="294"/>
      <c r="AB13" s="294"/>
      <c r="AC13" s="294"/>
      <c r="AD13" s="295"/>
      <c r="AE13" s="295"/>
      <c r="AF13" s="295"/>
    </row>
    <row r="14" spans="1:32" ht="13.5" customHeight="1" x14ac:dyDescent="0.25">
      <c r="A14" s="19" t="s">
        <v>13</v>
      </c>
      <c r="B14" s="245"/>
      <c r="C14" s="21"/>
      <c r="D14" s="21"/>
      <c r="E14" s="20"/>
      <c r="F14" s="201"/>
      <c r="G14" s="321"/>
      <c r="H14" s="201"/>
      <c r="I14" s="201"/>
      <c r="J14" s="201"/>
      <c r="K14" s="201">
        <v>852</v>
      </c>
      <c r="L14" s="201">
        <v>0</v>
      </c>
      <c r="M14" s="201">
        <v>852</v>
      </c>
      <c r="N14" s="331"/>
      <c r="O14" s="201"/>
      <c r="P14" s="201"/>
      <c r="Q14" s="166"/>
      <c r="R14" s="71"/>
      <c r="S14" s="246"/>
      <c r="T14" s="244"/>
      <c r="AA14" s="294"/>
      <c r="AB14" s="294"/>
      <c r="AC14" s="294"/>
    </row>
    <row r="15" spans="1:32" s="247" customFormat="1" ht="13.5" customHeight="1" x14ac:dyDescent="0.25">
      <c r="A15" s="22" t="s">
        <v>26</v>
      </c>
      <c r="B15" s="248"/>
      <c r="C15" s="24"/>
      <c r="D15" s="24"/>
      <c r="E15" s="24"/>
      <c r="F15" s="322"/>
      <c r="G15" s="323"/>
      <c r="H15" s="323"/>
      <c r="I15" s="323"/>
      <c r="J15" s="323"/>
      <c r="K15" s="287">
        <v>4524</v>
      </c>
      <c r="L15" s="287">
        <v>68</v>
      </c>
      <c r="M15" s="287">
        <v>2942</v>
      </c>
      <c r="N15" s="323"/>
      <c r="O15" s="323"/>
      <c r="P15" s="323"/>
      <c r="Q15" s="170"/>
      <c r="R15" s="170"/>
      <c r="S15" s="249"/>
      <c r="T15" s="250"/>
      <c r="AA15" s="294"/>
      <c r="AB15" s="294"/>
      <c r="AC15" s="294"/>
    </row>
    <row r="16" spans="1:32" ht="13.5" customHeight="1" x14ac:dyDescent="0.25">
      <c r="A16" s="251" t="s">
        <v>31</v>
      </c>
      <c r="B16" s="252"/>
      <c r="C16" s="21"/>
      <c r="D16" s="21"/>
      <c r="E16" s="20"/>
      <c r="F16" s="320"/>
      <c r="G16" s="321"/>
      <c r="H16" s="321"/>
      <c r="I16" s="321"/>
      <c r="J16" s="321"/>
      <c r="K16" s="321"/>
      <c r="L16" s="321"/>
      <c r="M16" s="321"/>
      <c r="N16" s="321"/>
      <c r="O16" s="321"/>
      <c r="P16" s="321"/>
      <c r="Q16" s="169"/>
      <c r="R16" s="169"/>
      <c r="S16" s="253"/>
      <c r="T16" s="244"/>
    </row>
    <row r="17" spans="1:32" ht="13.5" customHeight="1" x14ac:dyDescent="0.25">
      <c r="A17" s="19" t="s">
        <v>92</v>
      </c>
      <c r="B17" s="20" t="s">
        <v>12</v>
      </c>
      <c r="C17" s="21">
        <v>43739</v>
      </c>
      <c r="D17" s="21">
        <v>45627</v>
      </c>
      <c r="E17" s="20" t="s">
        <v>122</v>
      </c>
      <c r="F17" s="201">
        <v>1100</v>
      </c>
      <c r="G17" s="201">
        <v>100</v>
      </c>
      <c r="H17" s="201">
        <v>1200</v>
      </c>
      <c r="I17" s="201">
        <v>1084</v>
      </c>
      <c r="J17" s="201">
        <v>88</v>
      </c>
      <c r="K17" s="201">
        <v>1228</v>
      </c>
      <c r="L17" s="201">
        <v>107</v>
      </c>
      <c r="M17" s="201">
        <v>1026</v>
      </c>
      <c r="N17" s="331">
        <v>1325</v>
      </c>
      <c r="O17" s="201">
        <v>161</v>
      </c>
      <c r="P17" s="201">
        <v>1163</v>
      </c>
      <c r="Q17" s="168">
        <v>1.2</v>
      </c>
      <c r="R17" s="71">
        <v>0</v>
      </c>
      <c r="S17" s="246">
        <v>7.0000000000000007E-2</v>
      </c>
      <c r="T17" s="244">
        <v>0.06</v>
      </c>
      <c r="V17" s="294"/>
      <c r="W17" s="294"/>
      <c r="X17" s="294"/>
      <c r="Y17" s="294"/>
      <c r="Z17" s="294"/>
      <c r="AA17" s="294"/>
      <c r="AB17" s="294"/>
      <c r="AC17" s="294"/>
      <c r="AD17" s="295"/>
      <c r="AE17" s="295"/>
      <c r="AF17" s="295"/>
    </row>
    <row r="18" spans="1:32" ht="11.25" x14ac:dyDescent="0.25">
      <c r="A18" s="19" t="s">
        <v>70</v>
      </c>
      <c r="B18" s="20" t="s">
        <v>12</v>
      </c>
      <c r="C18" s="21" t="s">
        <v>173</v>
      </c>
      <c r="D18" s="21">
        <v>47088</v>
      </c>
      <c r="E18" s="20" t="s">
        <v>129</v>
      </c>
      <c r="F18" s="201">
        <v>605</v>
      </c>
      <c r="G18" s="201">
        <v>75</v>
      </c>
      <c r="H18" s="201">
        <v>680</v>
      </c>
      <c r="I18" s="201">
        <v>474</v>
      </c>
      <c r="J18" s="201">
        <v>246</v>
      </c>
      <c r="K18" s="201">
        <v>706</v>
      </c>
      <c r="L18" s="201">
        <v>64</v>
      </c>
      <c r="M18" s="201">
        <v>641</v>
      </c>
      <c r="N18" s="331">
        <v>547</v>
      </c>
      <c r="O18" s="201">
        <v>14</v>
      </c>
      <c r="P18" s="201">
        <v>534</v>
      </c>
      <c r="Q18" s="168">
        <v>1.1000000000000001</v>
      </c>
      <c r="R18" s="71">
        <v>0</v>
      </c>
      <c r="S18" s="246">
        <v>0.09</v>
      </c>
      <c r="T18" s="188">
        <v>0</v>
      </c>
      <c r="V18" s="294"/>
      <c r="W18" s="294"/>
      <c r="X18" s="294"/>
      <c r="Y18" s="294"/>
      <c r="Z18" s="294"/>
      <c r="AA18" s="294"/>
      <c r="AB18" s="294"/>
      <c r="AC18" s="294"/>
      <c r="AD18" s="295"/>
      <c r="AE18" s="295"/>
      <c r="AF18" s="295"/>
    </row>
    <row r="19" spans="1:32" ht="11.25" x14ac:dyDescent="0.25">
      <c r="A19" s="19" t="s">
        <v>27</v>
      </c>
      <c r="B19" s="20" t="s">
        <v>12</v>
      </c>
      <c r="C19" s="21" t="s">
        <v>123</v>
      </c>
      <c r="D19" s="21" t="s">
        <v>174</v>
      </c>
      <c r="E19" s="20" t="s">
        <v>124</v>
      </c>
      <c r="F19" s="201">
        <v>61</v>
      </c>
      <c r="G19" s="201">
        <v>100</v>
      </c>
      <c r="H19" s="201">
        <v>161</v>
      </c>
      <c r="I19" s="201">
        <v>114</v>
      </c>
      <c r="J19" s="201">
        <v>41</v>
      </c>
      <c r="K19" s="201">
        <v>68</v>
      </c>
      <c r="L19" s="201">
        <v>0</v>
      </c>
      <c r="M19" s="201">
        <v>68</v>
      </c>
      <c r="N19" s="335">
        <v>135</v>
      </c>
      <c r="O19" s="296">
        <v>0</v>
      </c>
      <c r="P19" s="296">
        <v>135</v>
      </c>
      <c r="Q19" s="277">
        <v>1.2</v>
      </c>
      <c r="R19" s="276">
        <v>0</v>
      </c>
      <c r="S19" s="278">
        <v>0.2</v>
      </c>
      <c r="T19" s="279">
        <v>0</v>
      </c>
    </row>
    <row r="20" spans="1:32" ht="10.5" customHeight="1" x14ac:dyDescent="0.2">
      <c r="A20" s="19" t="s">
        <v>28</v>
      </c>
      <c r="B20" s="20" t="s">
        <v>20</v>
      </c>
      <c r="C20" s="21" t="s">
        <v>123</v>
      </c>
      <c r="D20" s="21" t="s">
        <v>174</v>
      </c>
      <c r="E20" s="20" t="s">
        <v>124</v>
      </c>
      <c r="F20" s="201">
        <v>100</v>
      </c>
      <c r="G20" s="325">
        <v>0</v>
      </c>
      <c r="H20" s="201">
        <v>100</v>
      </c>
      <c r="I20" s="201">
        <v>0</v>
      </c>
      <c r="J20" s="201">
        <v>65</v>
      </c>
      <c r="K20" s="201">
        <v>100</v>
      </c>
      <c r="L20" s="201"/>
      <c r="M20" s="201">
        <v>100</v>
      </c>
      <c r="N20" s="336"/>
      <c r="O20" s="337"/>
      <c r="P20" s="337"/>
      <c r="Q20" s="291"/>
      <c r="R20" s="290"/>
      <c r="S20" s="292"/>
      <c r="T20" s="293"/>
      <c r="V20" s="294"/>
      <c r="W20" s="294"/>
      <c r="X20" s="294"/>
      <c r="Y20" s="294"/>
      <c r="Z20" s="294"/>
      <c r="AA20" s="294"/>
      <c r="AB20" s="294"/>
      <c r="AC20" s="294"/>
      <c r="AD20" s="295"/>
      <c r="AE20" s="295"/>
      <c r="AF20" s="295"/>
    </row>
    <row r="21" spans="1:32" ht="11.25" x14ac:dyDescent="0.25">
      <c r="A21" s="19" t="s">
        <v>13</v>
      </c>
      <c r="B21" s="254"/>
      <c r="C21" s="255"/>
      <c r="D21" s="255"/>
      <c r="E21" s="256"/>
      <c r="F21" s="201"/>
      <c r="G21" s="325"/>
      <c r="H21" s="201"/>
      <c r="I21" s="201"/>
      <c r="J21" s="201"/>
      <c r="K21" s="201">
        <v>2390</v>
      </c>
      <c r="L21" s="201">
        <v>111</v>
      </c>
      <c r="M21" s="201">
        <v>254</v>
      </c>
      <c r="N21" s="331"/>
      <c r="O21" s="201"/>
      <c r="P21" s="201"/>
      <c r="Q21" s="177"/>
      <c r="R21" s="178"/>
      <c r="S21" s="246"/>
      <c r="T21" s="244"/>
      <c r="AA21" s="294"/>
      <c r="AB21" s="294"/>
      <c r="AC21" s="294"/>
    </row>
    <row r="22" spans="1:32" s="247" customFormat="1" ht="13.5" customHeight="1" x14ac:dyDescent="0.25">
      <c r="A22" s="22" t="s">
        <v>31</v>
      </c>
      <c r="B22" s="248"/>
      <c r="C22" s="24"/>
      <c r="D22" s="24"/>
      <c r="E22" s="24"/>
      <c r="F22" s="322"/>
      <c r="G22" s="323"/>
      <c r="H22" s="323"/>
      <c r="I22" s="323"/>
      <c r="J22" s="323"/>
      <c r="K22" s="287">
        <v>4492</v>
      </c>
      <c r="L22" s="287">
        <v>282</v>
      </c>
      <c r="M22" s="287">
        <v>2089</v>
      </c>
      <c r="N22" s="323"/>
      <c r="O22" s="323"/>
      <c r="P22" s="323"/>
      <c r="Q22" s="170"/>
      <c r="R22" s="170"/>
      <c r="S22" s="249"/>
      <c r="T22" s="250"/>
      <c r="AA22" s="294"/>
      <c r="AB22" s="294"/>
      <c r="AC22" s="294"/>
    </row>
    <row r="23" spans="1:32" ht="13.5" customHeight="1" x14ac:dyDescent="0.25">
      <c r="A23" s="251" t="s">
        <v>33</v>
      </c>
      <c r="B23" s="252"/>
      <c r="C23" s="21"/>
      <c r="D23" s="21"/>
      <c r="E23" s="20"/>
      <c r="F23" s="320"/>
      <c r="G23" s="321"/>
      <c r="H23" s="321"/>
      <c r="I23" s="321"/>
      <c r="J23" s="321"/>
      <c r="K23" s="321"/>
      <c r="L23" s="321"/>
      <c r="M23" s="321"/>
      <c r="N23" s="321"/>
      <c r="O23" s="321"/>
      <c r="P23" s="321"/>
      <c r="Q23" s="169"/>
      <c r="R23" s="169"/>
      <c r="S23" s="253"/>
      <c r="T23" s="244"/>
    </row>
    <row r="24" spans="1:32" ht="11.25" x14ac:dyDescent="0.25">
      <c r="A24" s="19" t="s">
        <v>72</v>
      </c>
      <c r="B24" s="20" t="s">
        <v>12</v>
      </c>
      <c r="C24" s="21">
        <v>43921</v>
      </c>
      <c r="D24" s="21">
        <v>45627</v>
      </c>
      <c r="E24" s="20" t="s">
        <v>122</v>
      </c>
      <c r="F24" s="201">
        <v>1269</v>
      </c>
      <c r="G24" s="201">
        <v>200</v>
      </c>
      <c r="H24" s="201">
        <v>1469</v>
      </c>
      <c r="I24" s="201">
        <v>1077</v>
      </c>
      <c r="J24" s="201">
        <v>529</v>
      </c>
      <c r="K24" s="201">
        <v>1555</v>
      </c>
      <c r="L24" s="201">
        <v>286</v>
      </c>
      <c r="M24" s="201">
        <v>1142</v>
      </c>
      <c r="N24" s="331">
        <v>1645</v>
      </c>
      <c r="O24" s="201">
        <v>531</v>
      </c>
      <c r="P24" s="201">
        <v>1115</v>
      </c>
      <c r="Q24" s="166">
        <v>1.5</v>
      </c>
      <c r="R24" s="167">
        <v>2</v>
      </c>
      <c r="S24" s="246">
        <v>0.21</v>
      </c>
      <c r="T24" s="244">
        <v>0.56999999999999995</v>
      </c>
      <c r="V24" s="294"/>
      <c r="W24" s="294"/>
      <c r="X24" s="294"/>
      <c r="Y24" s="294"/>
      <c r="Z24" s="294"/>
      <c r="AA24" s="294"/>
      <c r="AB24" s="294"/>
      <c r="AC24" s="294"/>
      <c r="AD24" s="295"/>
      <c r="AE24" s="295"/>
      <c r="AF24" s="295"/>
    </row>
    <row r="25" spans="1:32" ht="11.25" x14ac:dyDescent="0.25">
      <c r="A25" s="19" t="s">
        <v>32</v>
      </c>
      <c r="B25" s="20" t="s">
        <v>12</v>
      </c>
      <c r="C25" s="21">
        <v>44986</v>
      </c>
      <c r="D25" s="21">
        <v>47391</v>
      </c>
      <c r="E25" s="20" t="s">
        <v>124</v>
      </c>
      <c r="F25" s="201">
        <v>1372</v>
      </c>
      <c r="G25" s="201">
        <v>150</v>
      </c>
      <c r="H25" s="201">
        <v>1522</v>
      </c>
      <c r="I25" s="201">
        <v>355</v>
      </c>
      <c r="J25" s="201">
        <v>1114</v>
      </c>
      <c r="K25" s="201">
        <v>1469</v>
      </c>
      <c r="L25" s="201">
        <v>34</v>
      </c>
      <c r="M25" s="201">
        <v>1434</v>
      </c>
      <c r="N25" s="331">
        <v>444</v>
      </c>
      <c r="O25" s="201">
        <v>23</v>
      </c>
      <c r="P25" s="201">
        <v>420</v>
      </c>
      <c r="Q25" s="166">
        <v>1.3</v>
      </c>
      <c r="R25" s="71">
        <v>0</v>
      </c>
      <c r="S25" s="246">
        <v>0.28999999999999998</v>
      </c>
      <c r="T25" s="188">
        <v>0</v>
      </c>
      <c r="V25" s="294"/>
      <c r="W25" s="294"/>
      <c r="X25" s="294"/>
      <c r="Y25" s="294"/>
      <c r="Z25" s="294"/>
      <c r="AA25" s="294"/>
      <c r="AB25" s="294"/>
      <c r="AC25" s="294"/>
      <c r="AD25" s="295"/>
      <c r="AE25" s="295"/>
      <c r="AF25" s="295"/>
    </row>
    <row r="26" spans="1:32" ht="11.25" x14ac:dyDescent="0.25">
      <c r="A26" s="19" t="s">
        <v>13</v>
      </c>
      <c r="B26" s="245"/>
      <c r="C26" s="258"/>
      <c r="D26" s="258"/>
      <c r="E26" s="256"/>
      <c r="F26" s="201"/>
      <c r="G26" s="325"/>
      <c r="H26" s="201"/>
      <c r="I26" s="201"/>
      <c r="J26" s="201"/>
      <c r="K26" s="201">
        <v>952</v>
      </c>
      <c r="L26" s="201">
        <v>6</v>
      </c>
      <c r="M26" s="201">
        <v>0</v>
      </c>
      <c r="N26" s="331"/>
      <c r="O26" s="201"/>
      <c r="P26" s="201"/>
      <c r="Q26" s="52"/>
      <c r="R26" s="53"/>
      <c r="S26" s="246"/>
      <c r="T26" s="244"/>
      <c r="AA26" s="294"/>
      <c r="AB26" s="294"/>
      <c r="AC26" s="294"/>
    </row>
    <row r="27" spans="1:32" s="247" customFormat="1" ht="13.5" customHeight="1" x14ac:dyDescent="0.25">
      <c r="A27" s="22" t="s">
        <v>33</v>
      </c>
      <c r="B27" s="248"/>
      <c r="C27" s="24"/>
      <c r="D27" s="24"/>
      <c r="E27" s="24"/>
      <c r="F27" s="322"/>
      <c r="G27" s="323"/>
      <c r="H27" s="323"/>
      <c r="I27" s="323"/>
      <c r="J27" s="323"/>
      <c r="K27" s="287">
        <v>3976</v>
      </c>
      <c r="L27" s="287">
        <v>326</v>
      </c>
      <c r="M27" s="287">
        <v>2576</v>
      </c>
      <c r="N27" s="323"/>
      <c r="O27" s="323"/>
      <c r="P27" s="323"/>
      <c r="Q27" s="23"/>
      <c r="R27" s="23"/>
      <c r="S27" s="23"/>
      <c r="T27" s="259"/>
      <c r="AA27" s="294"/>
      <c r="AB27" s="294"/>
      <c r="AC27" s="294"/>
    </row>
    <row r="28" spans="1:32" ht="13.5" customHeight="1" x14ac:dyDescent="0.25">
      <c r="A28" s="251" t="s">
        <v>35</v>
      </c>
      <c r="B28" s="252"/>
      <c r="C28" s="21"/>
      <c r="D28" s="21"/>
      <c r="E28" s="20"/>
      <c r="F28" s="320"/>
      <c r="G28" s="321"/>
      <c r="H28" s="321"/>
      <c r="I28" s="321"/>
      <c r="J28" s="321"/>
      <c r="K28" s="321"/>
      <c r="L28" s="321"/>
      <c r="M28" s="321"/>
      <c r="N28" s="321"/>
      <c r="O28" s="321"/>
      <c r="P28" s="321"/>
      <c r="Q28" s="169"/>
      <c r="R28" s="169"/>
      <c r="S28" s="253"/>
      <c r="T28" s="244"/>
    </row>
    <row r="29" spans="1:32" ht="11.25" x14ac:dyDescent="0.25">
      <c r="A29" s="19" t="s">
        <v>34</v>
      </c>
      <c r="B29" s="20" t="s">
        <v>20</v>
      </c>
      <c r="C29" s="21">
        <v>45736</v>
      </c>
      <c r="D29" s="21">
        <v>46832</v>
      </c>
      <c r="E29" s="20" t="s">
        <v>124</v>
      </c>
      <c r="F29" s="201">
        <v>104</v>
      </c>
      <c r="G29" s="201" t="s">
        <v>125</v>
      </c>
      <c r="H29" s="201">
        <v>119</v>
      </c>
      <c r="I29" s="201" t="s">
        <v>30</v>
      </c>
      <c r="J29" s="201">
        <v>41</v>
      </c>
      <c r="K29" s="201">
        <v>104</v>
      </c>
      <c r="L29" s="201">
        <v>0</v>
      </c>
      <c r="M29" s="201">
        <v>104</v>
      </c>
      <c r="N29" s="338" t="s">
        <v>175</v>
      </c>
      <c r="O29" s="54" t="s">
        <v>175</v>
      </c>
      <c r="P29" s="54" t="s">
        <v>175</v>
      </c>
      <c r="Q29" s="206" t="s">
        <v>175</v>
      </c>
      <c r="R29" s="50" t="s">
        <v>175</v>
      </c>
      <c r="S29" s="50" t="s">
        <v>175</v>
      </c>
      <c r="T29" s="244" t="s">
        <v>175</v>
      </c>
      <c r="V29" s="294"/>
      <c r="W29" s="294"/>
      <c r="X29" s="294"/>
      <c r="Y29" s="294"/>
      <c r="Z29" s="294"/>
      <c r="AA29" s="294"/>
      <c r="AB29" s="294"/>
      <c r="AC29" s="294"/>
      <c r="AD29" s="295"/>
      <c r="AE29" s="295"/>
      <c r="AF29" s="295"/>
    </row>
    <row r="30" spans="1:32" s="247" customFormat="1" ht="13.5" customHeight="1" x14ac:dyDescent="0.25">
      <c r="A30" s="22" t="s">
        <v>35</v>
      </c>
      <c r="B30" s="248"/>
      <c r="C30" s="24"/>
      <c r="D30" s="24"/>
      <c r="E30" s="24"/>
      <c r="F30" s="322"/>
      <c r="G30" s="323"/>
      <c r="H30" s="323"/>
      <c r="I30" s="323"/>
      <c r="J30" s="323"/>
      <c r="K30" s="287">
        <v>104</v>
      </c>
      <c r="L30" s="287">
        <v>0</v>
      </c>
      <c r="M30" s="287">
        <v>104</v>
      </c>
      <c r="N30" s="323"/>
      <c r="O30" s="323"/>
      <c r="P30" s="323"/>
      <c r="Q30" s="170"/>
      <c r="R30" s="170"/>
      <c r="S30" s="249"/>
      <c r="T30" s="250"/>
      <c r="AA30" s="294"/>
      <c r="AB30" s="294"/>
      <c r="AC30" s="294"/>
    </row>
    <row r="31" spans="1:32" ht="13.5" customHeight="1" x14ac:dyDescent="0.25">
      <c r="A31" s="260" t="s">
        <v>36</v>
      </c>
      <c r="B31" s="260"/>
      <c r="C31" s="261"/>
      <c r="D31" s="261"/>
      <c r="E31" s="261"/>
      <c r="F31" s="339"/>
      <c r="G31" s="340"/>
      <c r="H31" s="340"/>
      <c r="I31" s="341"/>
      <c r="J31" s="341"/>
      <c r="K31" s="289">
        <v>13096</v>
      </c>
      <c r="L31" s="289">
        <v>676</v>
      </c>
      <c r="M31" s="289">
        <v>7711</v>
      </c>
      <c r="N31" s="340"/>
      <c r="O31" s="341"/>
      <c r="P31" s="341"/>
      <c r="Q31" s="262"/>
      <c r="R31" s="115"/>
      <c r="S31" s="115"/>
      <c r="T31" s="115"/>
      <c r="AA31" s="294"/>
      <c r="AB31" s="294"/>
      <c r="AC31" s="294"/>
    </row>
    <row r="32" spans="1:32" ht="11.25" x14ac:dyDescent="0.25">
      <c r="A32" s="26" t="s">
        <v>176</v>
      </c>
      <c r="B32" s="26"/>
      <c r="C32" s="263"/>
      <c r="D32" s="263"/>
      <c r="E32" s="264"/>
      <c r="F32" s="28"/>
      <c r="G32" s="29"/>
      <c r="H32" s="29"/>
      <c r="I32" s="29"/>
      <c r="J32" s="29"/>
      <c r="K32" s="29"/>
      <c r="L32" s="29"/>
      <c r="M32" s="29"/>
      <c r="N32" s="29"/>
      <c r="O32" s="29"/>
      <c r="P32" s="29"/>
      <c r="Q32" s="29"/>
      <c r="R32" s="29"/>
      <c r="S32" s="29"/>
      <c r="T32" s="29"/>
      <c r="U32" s="429"/>
      <c r="V32" s="429"/>
    </row>
    <row r="33" spans="1:20" ht="23.65" customHeight="1" x14ac:dyDescent="0.25">
      <c r="A33" s="418" t="s">
        <v>177</v>
      </c>
      <c r="B33" s="418"/>
      <c r="C33" s="418"/>
      <c r="D33" s="418"/>
      <c r="E33" s="418"/>
      <c r="F33" s="418"/>
      <c r="G33" s="418"/>
      <c r="H33" s="418"/>
      <c r="I33" s="418"/>
      <c r="J33" s="418"/>
      <c r="K33" s="418"/>
      <c r="L33" s="418"/>
      <c r="M33" s="418"/>
      <c r="N33" s="418"/>
      <c r="O33" s="418"/>
      <c r="P33" s="418"/>
      <c r="Q33" s="418"/>
      <c r="R33" s="418"/>
      <c r="S33" s="418"/>
      <c r="T33" s="418"/>
    </row>
    <row r="34" spans="1:20" x14ac:dyDescent="0.25">
      <c r="A34" s="26"/>
      <c r="B34" s="26"/>
      <c r="C34" s="263"/>
      <c r="D34" s="263"/>
      <c r="E34" s="264"/>
      <c r="F34" s="28"/>
      <c r="G34" s="29"/>
      <c r="H34" s="29"/>
      <c r="I34" s="29"/>
      <c r="T34" s="29"/>
    </row>
    <row r="36" spans="1:20" x14ac:dyDescent="0.2">
      <c r="A36" s="265"/>
    </row>
    <row r="37" spans="1:20" x14ac:dyDescent="0.2">
      <c r="A37" s="265"/>
    </row>
    <row r="38" spans="1:20" x14ac:dyDescent="0.2">
      <c r="A38" s="265"/>
    </row>
    <row r="39" spans="1:20" x14ac:dyDescent="0.2">
      <c r="A39" s="265"/>
    </row>
    <row r="40" spans="1:20" x14ac:dyDescent="0.2">
      <c r="A40" s="265"/>
      <c r="J40" s="29"/>
      <c r="K40" s="29"/>
      <c r="L40" s="29"/>
      <c r="M40" s="29"/>
      <c r="N40" s="29"/>
      <c r="O40" s="29"/>
      <c r="P40" s="29"/>
      <c r="Q40" s="29"/>
      <c r="R40" s="29"/>
      <c r="S40" s="29"/>
      <c r="T40" s="32"/>
    </row>
    <row r="41" spans="1:20" x14ac:dyDescent="0.25">
      <c r="N41" s="16"/>
      <c r="Q41" s="16"/>
    </row>
    <row r="42" spans="1:20" x14ac:dyDescent="0.25">
      <c r="N42" s="16"/>
      <c r="Q42" s="16"/>
    </row>
    <row r="43" spans="1:20" x14ac:dyDescent="0.25">
      <c r="N43" s="16"/>
      <c r="Q43" s="16"/>
    </row>
    <row r="44" spans="1:20" x14ac:dyDescent="0.25">
      <c r="N44" s="16"/>
      <c r="Q44" s="16"/>
    </row>
    <row r="45" spans="1:20" x14ac:dyDescent="0.25">
      <c r="N45" s="16"/>
      <c r="Q45" s="16"/>
    </row>
    <row r="46" spans="1:20" x14ac:dyDescent="0.25">
      <c r="N46" s="16"/>
      <c r="Q46" s="16"/>
    </row>
    <row r="47" spans="1:20" x14ac:dyDescent="0.25">
      <c r="N47" s="16"/>
      <c r="Q47" s="16"/>
    </row>
  </sheetData>
  <mergeCells count="11">
    <mergeCell ref="A2:A3"/>
    <mergeCell ref="K2:M2"/>
    <mergeCell ref="N2:P2"/>
    <mergeCell ref="Q2:S2"/>
    <mergeCell ref="A33:T33"/>
    <mergeCell ref="U32:V32"/>
    <mergeCell ref="C2:E2"/>
    <mergeCell ref="F2:H2"/>
    <mergeCell ref="K1:M1"/>
    <mergeCell ref="B1:H1"/>
    <mergeCell ref="N1:T1"/>
  </mergeCells>
  <printOptions horizontalCentered="1" verticalCentered="1"/>
  <pageMargins left="0.23622047244094491" right="0.23622047244094491" top="0.74803149606299213" bottom="0.74803149606299213" header="0.31496062992125984" footer="0.31496062992125984"/>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8" ma:contentTypeDescription="Create a new document." ma:contentTypeScope="" ma:versionID="beef8fd126ff9a609aa013d14d9e9004">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11c6a25c98f3dd2b9951fa47a5d569e8"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71a841-3909-4712-99f7-42e62224c0a4">
      <Terms xmlns="http://schemas.microsoft.com/office/infopath/2007/PartnerControls"/>
    </lcf76f155ced4ddcb4097134ff3c332f>
    <TaxCatchAll xmlns="01a0b749-5424-4c84-8d50-30ab60aaf795" xsi:nil="true"/>
  </documentManagement>
</p:properties>
</file>

<file path=customXml/itemProps1.xml><?xml version="1.0" encoding="utf-8"?>
<ds:datastoreItem xmlns:ds="http://schemas.openxmlformats.org/officeDocument/2006/customXml" ds:itemID="{A7D64E2A-841F-4835-A13E-DF9756D343A8}"/>
</file>

<file path=customXml/itemProps2.xml><?xml version="1.0" encoding="utf-8"?>
<ds:datastoreItem xmlns:ds="http://schemas.openxmlformats.org/officeDocument/2006/customXml" ds:itemID="{89D58799-2A0C-418E-96CE-E654964ABEFD}">
  <ds:schemaRefs>
    <ds:schemaRef ds:uri="http://schemas.microsoft.com/sharepoint/v3/contenttype/forms"/>
  </ds:schemaRefs>
</ds:datastoreItem>
</file>

<file path=customXml/itemProps3.xml><?xml version="1.0" encoding="utf-8"?>
<ds:datastoreItem xmlns:ds="http://schemas.openxmlformats.org/officeDocument/2006/customXml" ds:itemID="{4FF3AEAA-DCA5-4478-A2B7-E52E14CEE760}">
  <ds:schemaRefs>
    <ds:schemaRef ds:uri="http://www.w3.org/XML/1998/namespace"/>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dcmitype/"/>
    <ds:schemaRef ds:uri="7e71a841-3909-4712-99f7-42e62224c0a4"/>
    <ds:schemaRef ds:uri="01a0b749-5424-4c84-8d50-30ab60aaf79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11</vt:i4>
      </vt:variant>
    </vt:vector>
  </HeadingPairs>
  <TitlesOfParts>
    <vt:vector size="31" baseType="lpstr">
      <vt:lpstr>Cover</vt:lpstr>
      <vt:lpstr>Business activity&gt;&gt;&gt;</vt:lpstr>
      <vt:lpstr>Fundraising</vt:lpstr>
      <vt:lpstr>Deployment</vt:lpstr>
      <vt:lpstr>Realisations</vt:lpstr>
      <vt:lpstr>Fund information&gt;&gt;&gt;</vt:lpstr>
      <vt:lpstr>Structured Capital and Sec OLD</vt:lpstr>
      <vt:lpstr>Structured Capital and Sec </vt:lpstr>
      <vt:lpstr>Real Assets OLD</vt:lpstr>
      <vt:lpstr>Real Assets</vt:lpstr>
      <vt:lpstr>Private Debt OLD</vt:lpstr>
      <vt:lpstr>Private Debt</vt:lpstr>
      <vt:lpstr>Credit - Liquid OLD</vt:lpstr>
      <vt:lpstr>Credit - Liquid </vt:lpstr>
      <vt:lpstr>Credit - CLOs OLD</vt:lpstr>
      <vt:lpstr>Credit - CLOs</vt:lpstr>
      <vt:lpstr>Fund returns over time</vt:lpstr>
      <vt:lpstr>ICG Balance sheet inv. port.&gt;&gt;&gt;</vt:lpstr>
      <vt:lpstr>Valuation sensitivities </vt:lpstr>
      <vt:lpstr>Disclaimer</vt:lpstr>
      <vt:lpstr>'Business activity&gt;&gt;&gt;'!Print_Area</vt:lpstr>
      <vt:lpstr>Cover!Print_Area</vt:lpstr>
      <vt:lpstr>'Credit - CLOs'!Print_Area</vt:lpstr>
      <vt:lpstr>'Credit - CLOs OLD'!Print_Area</vt:lpstr>
      <vt:lpstr>'Fund information&gt;&gt;&gt;'!Print_Area</vt:lpstr>
      <vt:lpstr>'Fund returns over time'!Print_Area</vt:lpstr>
      <vt:lpstr>'ICG Balance sheet inv. port.&gt;&gt;&gt;'!Print_Area</vt:lpstr>
      <vt:lpstr>'Private Debt'!Print_Area</vt:lpstr>
      <vt:lpstr>'Private Debt OLD'!Print_Area</vt:lpstr>
      <vt:lpstr>'Real Assets OLD'!Print_Area</vt:lpstr>
      <vt:lpstr>'Valuation sensitivities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Larissa Machatzke</dc:creator>
  <cp:keywords/>
  <dc:description/>
  <cp:lastModifiedBy>Caterina Neri</cp:lastModifiedBy>
  <cp:revision/>
  <cp:lastPrinted>2025-11-18T05:26:04Z</cp:lastPrinted>
  <dcterms:created xsi:type="dcterms:W3CDTF">2021-11-10T16:54:38Z</dcterms:created>
  <dcterms:modified xsi:type="dcterms:W3CDTF">2025-11-18T05:38:44Z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0x010100AD2E8455E2DDED4A9E246B21040F70D7</vt:lpwstr>
  </property>
  <property fmtid="{D5CDD505-2E9C-101B-9397-08002B2CF9AE}" pid="3" name="MediaServiceImageTags">
    <vt:lpwstr/>
  </property>
  <property fmtid="{D5CDD505-2E9C-101B-9397-08002B2CF9AE}" pid="4" name="MSIP_Label_f317503a-cef2-4ac6-8aef-147511658915_Enabled">
    <vt:lpwstr>true</vt:lpwstr>
  </property>
  <property fmtid="{D5CDD505-2E9C-101B-9397-08002B2CF9AE}" pid="5" name="MSIP_Label_f317503a-cef2-4ac6-8aef-147511658915_SetDate">
    <vt:lpwstr>2022-08-23T09:57:59Z</vt:lpwstr>
  </property>
  <property fmtid="{D5CDD505-2E9C-101B-9397-08002B2CF9AE}" pid="6" name="MSIP_Label_f317503a-cef2-4ac6-8aef-147511658915_Method">
    <vt:lpwstr>Privileged</vt:lpwstr>
  </property>
  <property fmtid="{D5CDD505-2E9C-101B-9397-08002B2CF9AE}" pid="7" name="MSIP_Label_f317503a-cef2-4ac6-8aef-147511658915_Name">
    <vt:lpwstr>ICG-DataClassificationTag-Sensitive</vt:lpwstr>
  </property>
  <property fmtid="{D5CDD505-2E9C-101B-9397-08002B2CF9AE}" pid="8" name="MSIP_Label_f317503a-cef2-4ac6-8aef-147511658915_SiteId">
    <vt:lpwstr>31d4ce72-dfb2-4be8-b876-3278f8641754</vt:lpwstr>
  </property>
  <property fmtid="{D5CDD505-2E9C-101B-9397-08002B2CF9AE}" pid="9" name="MSIP_Label_f317503a-cef2-4ac6-8aef-147511658915_ActionId">
    <vt:lpwstr>535cd4b4-b162-4985-a765-271bd75b6657</vt:lpwstr>
  </property>
  <property fmtid="{D5CDD505-2E9C-101B-9397-08002B2CF9AE}" pid="10" name="MSIP_Label_f317503a-cef2-4ac6-8aef-147511658915_ContentBits">
    <vt:lpwstr>0</vt:lpwstr>
  </property>
</Properties>
</file>